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26" i="1"/>
  <c r="G28"/>
  <c r="F28"/>
  <c r="F26"/>
  <c r="G24"/>
  <c r="F24"/>
  <c r="G22"/>
  <c r="F22"/>
  <c r="G18"/>
  <c r="F18"/>
  <c r="G16"/>
  <c r="F16"/>
  <c r="G14"/>
  <c r="F14"/>
  <c r="G12"/>
  <c r="F12"/>
  <c r="G10"/>
  <c r="F10"/>
  <c r="G8"/>
  <c r="F8"/>
  <c r="G6"/>
  <c r="F6"/>
  <c r="G4"/>
  <c r="F4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H29"/>
  <c r="I29" l="1"/>
</calcChain>
</file>

<file path=xl/sharedStrings.xml><?xml version="1.0" encoding="utf-8"?>
<sst xmlns="http://schemas.openxmlformats.org/spreadsheetml/2006/main" count="38" uniqueCount="38">
  <si>
    <t>Артикул</t>
  </si>
  <si>
    <t>Номенклатура</t>
  </si>
  <si>
    <t>Цена</t>
  </si>
  <si>
    <t>Вид</t>
  </si>
  <si>
    <t>Заказ</t>
  </si>
  <si>
    <t>ИТОГО c учетом СКИДКИ:</t>
  </si>
  <si>
    <t>Джейо Экстрасеко 0,75л Белое 11% брют</t>
  </si>
  <si>
    <t>Дуэт Брют 0,75л Белое 10,5% брют</t>
  </si>
  <si>
    <t>Сегура Виудас Кава Брют Ресерва Эредад 0,75л белое 12% брют п/у</t>
  </si>
  <si>
    <t xml:space="preserve">Ундуррага Брют Розе ДО 0,75л Розовое 12,5% брют </t>
  </si>
  <si>
    <t>Джейо Экстрасеко 0,75л Белое 11% брют в п/у</t>
  </si>
  <si>
    <t>Маркезе Антинори Франчиакорта Брют Кюве Рояле ДОКГ 0,75л Белое 12,5% брют в п/у</t>
  </si>
  <si>
    <t>Ундуррага Брют Розе ДО 0,75л Розовое 12,5% брют в п/у</t>
  </si>
  <si>
    <t>Италия</t>
  </si>
  <si>
    <t>Испания</t>
  </si>
  <si>
    <t>Чили</t>
  </si>
  <si>
    <t>Сумма</t>
  </si>
  <si>
    <t>Бельстар Кюве Розе Экстра Драй 0,75л Розовое 11,5% брют</t>
  </si>
  <si>
    <t>Бельстар Кюве Розе Экстра Драй 0,75л Розовое 11,5% брют в п/у</t>
  </si>
  <si>
    <t>Джейо Вальдоббьядене Просекко Супериоре ДОКГ Брют 0,75л Белое 11,5% брют</t>
  </si>
  <si>
    <t>Джейо Кюве Розе Брют 0,75л Розовое 11,5% брют</t>
  </si>
  <si>
    <t>Бизоль Креде Вальдоббьядене Просекко Супериоре ДОКГ Брют 2017 0,75л Белое 11,5% брют</t>
  </si>
  <si>
    <t>Фрешенет Кава Кордон Росадо 0,75л Розовое 12% полусухое сах.25-33 г/дм3</t>
  </si>
  <si>
    <t>Фрешенет Кава Карта Невада 0,75л Белое 11,5% полусухое сах.33-40 г/дм3</t>
  </si>
  <si>
    <t>Сегура Виудас Кава Брют Ресерва Эредад 1,5л Белое 12% брют индивидуальная упаковка дерево</t>
  </si>
  <si>
    <t>Фрезита Кристмас Спайс Эдишн 0,75л Розовое 8% сладкое сах.60-70 г/дм3</t>
  </si>
  <si>
    <t>Ундуррага Брют 0,75л белое 12,5% брют</t>
  </si>
  <si>
    <t>Джейо Вальдоббьядене Просекко Супериоре ДОКГ Брют 0,75л Белое 11,5% брют в п/у</t>
  </si>
  <si>
    <t>Джейо Кюве Розе Брют 0,75л Розовое 11,5% брют в п/у</t>
  </si>
  <si>
    <t>Бизоль Креде Вальдоббьядене Просекко Супериоре ДОКГ Брют 2017 0,75л Белое 11,5% брют в п/у</t>
  </si>
  <si>
    <t>Дуэт Брют 0,75л Белое 10,5% брют в п/у</t>
  </si>
  <si>
    <t>Фрешенет Кава Кордон Росадо 0,75л Розовое 12% полусухое сах.25-33 г/дм3 в п/у</t>
  </si>
  <si>
    <t>Фрешенет Кава Карта Невада 0,75л Белое 11,5% полусухое сах.33-40 г/дм3 в п/у</t>
  </si>
  <si>
    <t>Маркезе Антинори Франчиакорта Брют Кюве Рояле ДОКГ 0,75л Белое 12,5% брют</t>
  </si>
  <si>
    <t>Фрезита Кристмас Спайс Эдишн 0,75л Розовое 8% сладкое сах.60-70 г/дм3 в п/у</t>
  </si>
  <si>
    <t>Ундуррага Брют 0,75л белое 12,5% брют в п/у</t>
  </si>
  <si>
    <t>Цена от 12 бут. одного наименования (скидка до 28%)</t>
  </si>
  <si>
    <t>Цена от 24 бут. одного наименования (скидка до 34%)</t>
  </si>
</sst>
</file>

<file path=xl/styles.xml><?xml version="1.0" encoding="utf-8"?>
<styleSheet xmlns="http://schemas.openxmlformats.org/spreadsheetml/2006/main">
  <numFmts count="1">
    <numFmt numFmtId="164" formatCode="00000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4" fillId="0" borderId="0" xfId="0" applyFont="1"/>
    <xf numFmtId="164" fontId="1" fillId="0" borderId="1" xfId="0" applyNumberFormat="1" applyFont="1" applyBorder="1" applyAlignment="1">
      <alignment vertical="top" wrapText="1"/>
    </xf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164" fontId="1" fillId="0" borderId="6" xfId="0" applyNumberFormat="1" applyFont="1" applyBorder="1" applyAlignment="1">
      <alignment vertical="top" wrapText="1"/>
    </xf>
    <xf numFmtId="0" fontId="2" fillId="2" borderId="6" xfId="0" applyFont="1" applyFill="1" applyBorder="1" applyAlignment="1">
      <alignment vertical="center" wrapText="1"/>
    </xf>
    <xf numFmtId="4" fontId="1" fillId="0" borderId="6" xfId="0" applyNumberFormat="1" applyFont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4" fontId="0" fillId="3" borderId="4" xfId="0" applyNumberFormat="1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locked="0"/>
    </xf>
    <xf numFmtId="4" fontId="8" fillId="3" borderId="2" xfId="0" applyNumberFormat="1" applyFont="1" applyFill="1" applyBorder="1" applyAlignment="1" applyProtection="1">
      <alignment horizontal="center" vertical="center"/>
      <protection hidden="1"/>
    </xf>
    <xf numFmtId="3" fontId="6" fillId="3" borderId="8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3" fontId="3" fillId="3" borderId="9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3" fontId="7" fillId="3" borderId="9" xfId="0" applyNumberFormat="1" applyFont="1" applyFill="1" applyBorder="1" applyAlignment="1">
      <alignment horizontal="center" vertical="center" wrapText="1"/>
    </xf>
    <xf numFmtId="3" fontId="6" fillId="3" borderId="9" xfId="0" applyNumberFormat="1" applyFont="1" applyFill="1" applyBorder="1" applyAlignment="1">
      <alignment horizontal="center" vertical="center" wrapText="1"/>
    </xf>
    <xf numFmtId="3" fontId="6" fillId="3" borderId="10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vertical="top" wrapText="1"/>
    </xf>
    <xf numFmtId="0" fontId="2" fillId="2" borderId="12" xfId="0" applyFont="1" applyFill="1" applyBorder="1" applyAlignment="1">
      <alignment vertical="center" wrapText="1"/>
    </xf>
    <xf numFmtId="4" fontId="1" fillId="0" borderId="12" xfId="0" applyNumberFormat="1" applyFont="1" applyBorder="1" applyAlignment="1">
      <alignment horizontal="center" vertical="center"/>
    </xf>
    <xf numFmtId="0" fontId="0" fillId="3" borderId="12" xfId="0" applyFill="1" applyBorder="1" applyAlignment="1" applyProtection="1">
      <alignment horizontal="center" vertical="center"/>
      <protection locked="0"/>
    </xf>
    <xf numFmtId="164" fontId="1" fillId="0" borderId="6" xfId="0" applyNumberFormat="1" applyFont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vertical="center"/>
    </xf>
    <xf numFmtId="3" fontId="6" fillId="3" borderId="14" xfId="0" applyNumberFormat="1" applyFont="1" applyFill="1" applyBorder="1" applyAlignment="1">
      <alignment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jpe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139979</xdr:colOff>
      <xdr:row>8</xdr:row>
      <xdr:rowOff>54600</xdr:rowOff>
    </xdr:from>
    <xdr:to>
      <xdr:col>2</xdr:col>
      <xdr:colOff>1552075</xdr:colOff>
      <xdr:row>8</xdr:row>
      <xdr:rowOff>582723</xdr:rowOff>
    </xdr:to>
    <xdr:pic>
      <xdr:nvPicPr>
        <xdr:cNvPr id="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 rot="5400000">
          <a:off x="1411200" y="5641379"/>
          <a:ext cx="528123" cy="1412096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87569</xdr:colOff>
      <xdr:row>20</xdr:row>
      <xdr:rowOff>22416</xdr:rowOff>
    </xdr:from>
    <xdr:to>
      <xdr:col>2</xdr:col>
      <xdr:colOff>1714499</xdr:colOff>
      <xdr:row>20</xdr:row>
      <xdr:rowOff>582709</xdr:rowOff>
    </xdr:to>
    <xdr:pic>
      <xdr:nvPicPr>
        <xdr:cNvPr id="1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1450122" y="12812892"/>
          <a:ext cx="560293" cy="162693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85330</xdr:colOff>
      <xdr:row>11</xdr:row>
      <xdr:rowOff>503068</xdr:rowOff>
    </xdr:from>
    <xdr:to>
      <xdr:col>2</xdr:col>
      <xdr:colOff>1679653</xdr:colOff>
      <xdr:row>13</xdr:row>
      <xdr:rowOff>50123</xdr:rowOff>
    </xdr:to>
    <xdr:pic>
      <xdr:nvPicPr>
        <xdr:cNvPr id="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5400000">
          <a:off x="1344288" y="7928669"/>
          <a:ext cx="734878" cy="1594323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59707</xdr:colOff>
      <xdr:row>17</xdr:row>
      <xdr:rowOff>556590</xdr:rowOff>
    </xdr:from>
    <xdr:to>
      <xdr:col>2</xdr:col>
      <xdr:colOff>1644454</xdr:colOff>
      <xdr:row>18</xdr:row>
      <xdr:rowOff>546872</xdr:rowOff>
    </xdr:to>
    <xdr:pic>
      <xdr:nvPicPr>
        <xdr:cNvPr id="1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 rot="5400000">
          <a:off x="1389219" y="11307019"/>
          <a:ext cx="584194" cy="1584747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492690</xdr:colOff>
      <xdr:row>24</xdr:row>
      <xdr:rowOff>62344</xdr:rowOff>
    </xdr:from>
    <xdr:to>
      <xdr:col>3</xdr:col>
      <xdr:colOff>22324</xdr:colOff>
      <xdr:row>24</xdr:row>
      <xdr:rowOff>554758</xdr:rowOff>
    </xdr:to>
    <xdr:pic>
      <xdr:nvPicPr>
        <xdr:cNvPr id="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 rot="5400000">
          <a:off x="1462462" y="14724778"/>
          <a:ext cx="492414" cy="1983722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332123</xdr:colOff>
      <xdr:row>21</xdr:row>
      <xdr:rowOff>56031</xdr:rowOff>
    </xdr:from>
    <xdr:to>
      <xdr:col>2</xdr:col>
      <xdr:colOff>1299463</xdr:colOff>
      <xdr:row>21</xdr:row>
      <xdr:rowOff>626762</xdr:rowOff>
    </xdr:to>
    <xdr:pic>
      <xdr:nvPicPr>
        <xdr:cNvPr id="2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 bwMode="auto">
        <a:xfrm rot="5400000">
          <a:off x="1359662" y="13775433"/>
          <a:ext cx="570731" cy="96734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 editAs="oneCell">
    <xdr:from>
      <xdr:col>2</xdr:col>
      <xdr:colOff>231975</xdr:colOff>
      <xdr:row>25</xdr:row>
      <xdr:rowOff>68493</xdr:rowOff>
    </xdr:from>
    <xdr:to>
      <xdr:col>2</xdr:col>
      <xdr:colOff>1347728</xdr:colOff>
      <xdr:row>25</xdr:row>
      <xdr:rowOff>616327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 rot="5400000">
          <a:off x="1345170" y="15786533"/>
          <a:ext cx="547834" cy="1115753"/>
        </a:xfrm>
        <a:prstGeom prst="rect">
          <a:avLst/>
        </a:prstGeom>
        <a:noFill/>
      </xdr:spPr>
    </xdr:pic>
    <xdr:clientData/>
  </xdr:twoCellAnchor>
  <xdr:twoCellAnchor>
    <xdr:from>
      <xdr:col>2</xdr:col>
      <xdr:colOff>135492</xdr:colOff>
      <xdr:row>9</xdr:row>
      <xdr:rowOff>80968</xdr:rowOff>
    </xdr:from>
    <xdr:to>
      <xdr:col>2</xdr:col>
      <xdr:colOff>1110605</xdr:colOff>
      <xdr:row>9</xdr:row>
      <xdr:rowOff>487822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 bwMode="auto">
        <a:xfrm rot="5400000">
          <a:off x="1248857" y="6419514"/>
          <a:ext cx="406854" cy="975113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583238</xdr:colOff>
      <xdr:row>9</xdr:row>
      <xdr:rowOff>219687</xdr:rowOff>
    </xdr:from>
    <xdr:to>
      <xdr:col>2</xdr:col>
      <xdr:colOff>1664994</xdr:colOff>
      <xdr:row>9</xdr:row>
      <xdr:rowOff>582708</xdr:rowOff>
    </xdr:to>
    <xdr:pic>
      <xdr:nvPicPr>
        <xdr:cNvPr id="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 bwMode="auto">
        <a:xfrm rot="5400000">
          <a:off x="1771840" y="6482996"/>
          <a:ext cx="363021" cy="1081756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 editAs="oneCell">
    <xdr:from>
      <xdr:col>2</xdr:col>
      <xdr:colOff>1513357</xdr:colOff>
      <xdr:row>0</xdr:row>
      <xdr:rowOff>239727</xdr:rowOff>
    </xdr:from>
    <xdr:to>
      <xdr:col>5</xdr:col>
      <xdr:colOff>72440</xdr:colOff>
      <xdr:row>0</xdr:row>
      <xdr:rowOff>1389528</xdr:rowOff>
    </xdr:to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342592" y="239727"/>
          <a:ext cx="5910142" cy="11498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0</xdr:row>
      <xdr:rowOff>214511</xdr:rowOff>
    </xdr:from>
    <xdr:to>
      <xdr:col>2</xdr:col>
      <xdr:colOff>997324</xdr:colOff>
      <xdr:row>0</xdr:row>
      <xdr:rowOff>1534836</xdr:rowOff>
    </xdr:to>
    <xdr:pic>
      <xdr:nvPicPr>
        <xdr:cNvPr id="39" name="Рисунок 38" descr="нг 2018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224118" y="214511"/>
          <a:ext cx="1602441" cy="1320325"/>
        </a:xfrm>
        <a:prstGeom prst="rect">
          <a:avLst/>
        </a:prstGeom>
      </xdr:spPr>
    </xdr:pic>
    <xdr:clientData/>
  </xdr:twoCellAnchor>
  <xdr:twoCellAnchor>
    <xdr:from>
      <xdr:col>2</xdr:col>
      <xdr:colOff>87405</xdr:colOff>
      <xdr:row>1</xdr:row>
      <xdr:rowOff>786651</xdr:rowOff>
    </xdr:from>
    <xdr:to>
      <xdr:col>2</xdr:col>
      <xdr:colOff>1739832</xdr:colOff>
      <xdr:row>3</xdr:row>
      <xdr:rowOff>22412</xdr:rowOff>
    </xdr:to>
    <xdr:pic>
      <xdr:nvPicPr>
        <xdr:cNvPr id="4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 rot="5400000">
          <a:off x="1407797" y="1920347"/>
          <a:ext cx="670114" cy="1652427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59109</xdr:colOff>
      <xdr:row>2</xdr:row>
      <xdr:rowOff>512394</xdr:rowOff>
    </xdr:from>
    <xdr:to>
      <xdr:col>2</xdr:col>
      <xdr:colOff>965269</xdr:colOff>
      <xdr:row>3</xdr:row>
      <xdr:rowOff>549090</xdr:rowOff>
    </xdr:to>
    <xdr:pic>
      <xdr:nvPicPr>
        <xdr:cNvPr id="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 rot="5400000">
          <a:off x="1014914" y="2828706"/>
          <a:ext cx="653020" cy="90616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654422</xdr:colOff>
      <xdr:row>3</xdr:row>
      <xdr:rowOff>210668</xdr:rowOff>
    </xdr:from>
    <xdr:to>
      <xdr:col>2</xdr:col>
      <xdr:colOff>1761491</xdr:colOff>
      <xdr:row>4</xdr:row>
      <xdr:rowOff>44823</xdr:rowOff>
    </xdr:to>
    <xdr:pic>
      <xdr:nvPicPr>
        <xdr:cNvPr id="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 rot="5400000">
          <a:off x="1823158" y="2930373"/>
          <a:ext cx="428067" cy="1107069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44265</xdr:colOff>
      <xdr:row>4</xdr:row>
      <xdr:rowOff>45385</xdr:rowOff>
    </xdr:from>
    <xdr:to>
      <xdr:col>2</xdr:col>
      <xdr:colOff>1760595</xdr:colOff>
      <xdr:row>5</xdr:row>
      <xdr:rowOff>33621</xdr:rowOff>
    </xdr:to>
    <xdr:pic>
      <xdr:nvPicPr>
        <xdr:cNvPr id="4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 rot="5400000">
          <a:off x="1440591" y="3131412"/>
          <a:ext cx="582147" cy="171633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56029</xdr:colOff>
      <xdr:row>6</xdr:row>
      <xdr:rowOff>43424</xdr:rowOff>
    </xdr:from>
    <xdr:to>
      <xdr:col>2</xdr:col>
      <xdr:colOff>1770528</xdr:colOff>
      <xdr:row>6</xdr:row>
      <xdr:rowOff>549089</xdr:rowOff>
    </xdr:to>
    <xdr:pic>
      <xdr:nvPicPr>
        <xdr:cNvPr id="4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 rot="5400000">
          <a:off x="1489681" y="4156683"/>
          <a:ext cx="505665" cy="1714499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28908</xdr:colOff>
      <xdr:row>10</xdr:row>
      <xdr:rowOff>52391</xdr:rowOff>
    </xdr:from>
    <xdr:to>
      <xdr:col>2</xdr:col>
      <xdr:colOff>1759889</xdr:colOff>
      <xdr:row>10</xdr:row>
      <xdr:rowOff>526680</xdr:rowOff>
    </xdr:to>
    <xdr:pic>
      <xdr:nvPicPr>
        <xdr:cNvPr id="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 bwMode="auto">
        <a:xfrm rot="5400000">
          <a:off x="1486489" y="6685457"/>
          <a:ext cx="474289" cy="1730981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56028</xdr:colOff>
      <xdr:row>13</xdr:row>
      <xdr:rowOff>33622</xdr:rowOff>
    </xdr:from>
    <xdr:to>
      <xdr:col>2</xdr:col>
      <xdr:colOff>963705</xdr:colOff>
      <xdr:row>13</xdr:row>
      <xdr:rowOff>414620</xdr:rowOff>
    </xdr:to>
    <xdr:pic>
      <xdr:nvPicPr>
        <xdr:cNvPr id="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 l="20107" t="11268" r="20447" b="12676"/>
        <a:stretch>
          <a:fillRect/>
        </a:stretch>
      </xdr:blipFill>
      <xdr:spPr bwMode="auto">
        <a:xfrm rot="5400000">
          <a:off x="1148603" y="8813429"/>
          <a:ext cx="380998" cy="907677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77041</xdr:colOff>
      <xdr:row>14</xdr:row>
      <xdr:rowOff>12607</xdr:rowOff>
    </xdr:from>
    <xdr:to>
      <xdr:col>2</xdr:col>
      <xdr:colOff>1680882</xdr:colOff>
      <xdr:row>14</xdr:row>
      <xdr:rowOff>592188</xdr:rowOff>
    </xdr:to>
    <xdr:pic>
      <xdr:nvPicPr>
        <xdr:cNvPr id="4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 rot="5400000">
          <a:off x="1418406" y="9137536"/>
          <a:ext cx="579581" cy="1603841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70318</xdr:colOff>
      <xdr:row>14</xdr:row>
      <xdr:rowOff>534803</xdr:rowOff>
    </xdr:from>
    <xdr:to>
      <xdr:col>2</xdr:col>
      <xdr:colOff>986117</xdr:colOff>
      <xdr:row>15</xdr:row>
      <xdr:rowOff>491319</xdr:rowOff>
    </xdr:to>
    <xdr:pic>
      <xdr:nvPicPr>
        <xdr:cNvPr id="4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 rot="5400000">
          <a:off x="1082239" y="9989176"/>
          <a:ext cx="550428" cy="915799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59112</xdr:colOff>
      <xdr:row>16</xdr:row>
      <xdr:rowOff>523596</xdr:rowOff>
    </xdr:from>
    <xdr:to>
      <xdr:col>2</xdr:col>
      <xdr:colOff>1071034</xdr:colOff>
      <xdr:row>17</xdr:row>
      <xdr:rowOff>537886</xdr:rowOff>
    </xdr:to>
    <xdr:pic>
      <xdr:nvPicPr>
        <xdr:cNvPr id="4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 rot="5400000">
          <a:off x="1090207" y="11146618"/>
          <a:ext cx="608202" cy="1011922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21012</xdr:colOff>
      <xdr:row>15</xdr:row>
      <xdr:rowOff>575703</xdr:rowOff>
    </xdr:from>
    <xdr:to>
      <xdr:col>2</xdr:col>
      <xdr:colOff>1748118</xdr:colOff>
      <xdr:row>17</xdr:row>
      <xdr:rowOff>12006</xdr:rowOff>
    </xdr:to>
    <xdr:pic>
      <xdr:nvPicPr>
        <xdr:cNvPr id="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 rot="5400000">
          <a:off x="1401737" y="10255184"/>
          <a:ext cx="624126" cy="1727106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224118</xdr:colOff>
      <xdr:row>19</xdr:row>
      <xdr:rowOff>22417</xdr:rowOff>
    </xdr:from>
    <xdr:to>
      <xdr:col>2</xdr:col>
      <xdr:colOff>1479176</xdr:colOff>
      <xdr:row>19</xdr:row>
      <xdr:rowOff>661149</xdr:rowOff>
    </xdr:to>
    <xdr:pic>
      <xdr:nvPicPr>
        <xdr:cNvPr id="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 t="15492" r="3390" b="20121"/>
        <a:stretch>
          <a:fillRect/>
        </a:stretch>
      </xdr:blipFill>
      <xdr:spPr bwMode="auto">
        <a:xfrm rot="5400000">
          <a:off x="1361516" y="12320872"/>
          <a:ext cx="638732" cy="1255058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47904</xdr:colOff>
      <xdr:row>22</xdr:row>
      <xdr:rowOff>534802</xdr:rowOff>
    </xdr:from>
    <xdr:to>
      <xdr:col>2</xdr:col>
      <xdr:colOff>1059825</xdr:colOff>
      <xdr:row>23</xdr:row>
      <xdr:rowOff>549091</xdr:rowOff>
    </xdr:to>
    <xdr:pic>
      <xdr:nvPicPr>
        <xdr:cNvPr id="5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 rot="5400000">
          <a:off x="1078999" y="14923001"/>
          <a:ext cx="608201" cy="1011921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61633</xdr:colOff>
      <xdr:row>26</xdr:row>
      <xdr:rowOff>532281</xdr:rowOff>
    </xdr:from>
    <xdr:to>
      <xdr:col>2</xdr:col>
      <xdr:colOff>941294</xdr:colOff>
      <xdr:row>27</xdr:row>
      <xdr:rowOff>410780</xdr:rowOff>
    </xdr:to>
    <xdr:pic>
      <xdr:nvPicPr>
        <xdr:cNvPr id="5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 rot="5400000">
          <a:off x="1094493" y="17372803"/>
          <a:ext cx="472411" cy="879661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64993</xdr:colOff>
      <xdr:row>25</xdr:row>
      <xdr:rowOff>662826</xdr:rowOff>
    </xdr:from>
    <xdr:to>
      <xdr:col>2</xdr:col>
      <xdr:colOff>1680882</xdr:colOff>
      <xdr:row>27</xdr:row>
      <xdr:rowOff>31298</xdr:rowOff>
    </xdr:to>
    <xdr:pic>
      <xdr:nvPicPr>
        <xdr:cNvPr id="56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 rot="5400000">
          <a:off x="1384804" y="16544044"/>
          <a:ext cx="634737" cy="1615889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688040</xdr:colOff>
      <xdr:row>27</xdr:row>
      <xdr:rowOff>142874</xdr:rowOff>
    </xdr:from>
    <xdr:to>
      <xdr:col>2</xdr:col>
      <xdr:colOff>1836278</xdr:colOff>
      <xdr:row>28</xdr:row>
      <xdr:rowOff>1</xdr:rowOff>
    </xdr:to>
    <xdr:pic>
      <xdr:nvPicPr>
        <xdr:cNvPr id="5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 rot="5400000">
          <a:off x="1865874" y="17432334"/>
          <a:ext cx="451039" cy="1148238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35296</xdr:colOff>
      <xdr:row>22</xdr:row>
      <xdr:rowOff>56596</xdr:rowOff>
    </xdr:from>
    <xdr:to>
      <xdr:col>2</xdr:col>
      <xdr:colOff>1714499</xdr:colOff>
      <xdr:row>22</xdr:row>
      <xdr:rowOff>577411</xdr:rowOff>
    </xdr:to>
    <xdr:pic>
      <xdr:nvPicPr>
        <xdr:cNvPr id="58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 bwMode="auto">
        <a:xfrm rot="5400000">
          <a:off x="1443725" y="14067461"/>
          <a:ext cx="520815" cy="1679203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725578</xdr:colOff>
      <xdr:row>23</xdr:row>
      <xdr:rowOff>231407</xdr:rowOff>
    </xdr:from>
    <xdr:to>
      <xdr:col>2</xdr:col>
      <xdr:colOff>1677579</xdr:colOff>
      <xdr:row>23</xdr:row>
      <xdr:rowOff>526676</xdr:rowOff>
    </xdr:to>
    <xdr:pic>
      <xdr:nvPicPr>
        <xdr:cNvPr id="5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 bwMode="auto">
        <a:xfrm rot="5400000">
          <a:off x="1883179" y="15087012"/>
          <a:ext cx="295269" cy="952001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655265</xdr:colOff>
      <xdr:row>17</xdr:row>
      <xdr:rowOff>156604</xdr:rowOff>
    </xdr:from>
    <xdr:to>
      <xdr:col>2</xdr:col>
      <xdr:colOff>1781736</xdr:colOff>
      <xdr:row>17</xdr:row>
      <xdr:rowOff>563678</xdr:rowOff>
    </xdr:to>
    <xdr:pic>
      <xdr:nvPicPr>
        <xdr:cNvPr id="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 rot="5400000">
          <a:off x="1844199" y="11215699"/>
          <a:ext cx="407074" cy="1126471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543206</xdr:colOff>
      <xdr:row>15</xdr:row>
      <xdr:rowOff>142596</xdr:rowOff>
    </xdr:from>
    <xdr:to>
      <xdr:col>3</xdr:col>
      <xdr:colOff>5155</xdr:colOff>
      <xdr:row>16</xdr:row>
      <xdr:rowOff>22413</xdr:rowOff>
    </xdr:to>
    <xdr:pic>
      <xdr:nvPicPr>
        <xdr:cNvPr id="6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 rot="5400000">
          <a:off x="1791037" y="9954971"/>
          <a:ext cx="473728" cy="131092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685965</xdr:colOff>
      <xdr:row>13</xdr:row>
      <xdr:rowOff>128793</xdr:rowOff>
    </xdr:from>
    <xdr:to>
      <xdr:col>2</xdr:col>
      <xdr:colOff>1816608</xdr:colOff>
      <xdr:row>14</xdr:row>
      <xdr:rowOff>56033</xdr:rowOff>
    </xdr:to>
    <xdr:pic>
      <xdr:nvPicPr>
        <xdr:cNvPr id="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5400000">
          <a:off x="1819946" y="8867194"/>
          <a:ext cx="521152" cy="1130643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54626</xdr:colOff>
      <xdr:row>4</xdr:row>
      <xdr:rowOff>530323</xdr:rowOff>
    </xdr:from>
    <xdr:to>
      <xdr:col>2</xdr:col>
      <xdr:colOff>960786</xdr:colOff>
      <xdr:row>5</xdr:row>
      <xdr:rowOff>589432</xdr:rowOff>
    </xdr:to>
    <xdr:pic>
      <xdr:nvPicPr>
        <xdr:cNvPr id="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 rot="5400000">
          <a:off x="1010431" y="4056871"/>
          <a:ext cx="653020" cy="90616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27732</xdr:colOff>
      <xdr:row>6</xdr:row>
      <xdr:rowOff>525841</xdr:rowOff>
    </xdr:from>
    <xdr:to>
      <xdr:col>2</xdr:col>
      <xdr:colOff>933892</xdr:colOff>
      <xdr:row>7</xdr:row>
      <xdr:rowOff>584949</xdr:rowOff>
    </xdr:to>
    <xdr:pic>
      <xdr:nvPicPr>
        <xdr:cNvPr id="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 rot="5400000">
          <a:off x="983537" y="5240212"/>
          <a:ext cx="653020" cy="90616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616322</xdr:colOff>
      <xdr:row>7</xdr:row>
      <xdr:rowOff>189102</xdr:rowOff>
    </xdr:from>
    <xdr:to>
      <xdr:col>2</xdr:col>
      <xdr:colOff>1836891</xdr:colOff>
      <xdr:row>7</xdr:row>
      <xdr:rowOff>549090</xdr:rowOff>
    </xdr:to>
    <xdr:pic>
      <xdr:nvPicPr>
        <xdr:cNvPr id="6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 rot="5400000">
          <a:off x="1875848" y="5193664"/>
          <a:ext cx="359988" cy="1220569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633694</xdr:colOff>
      <xdr:row>5</xdr:row>
      <xdr:rowOff>208995</xdr:rowOff>
    </xdr:from>
    <xdr:to>
      <xdr:col>2</xdr:col>
      <xdr:colOff>1834627</xdr:colOff>
      <xdr:row>6</xdr:row>
      <xdr:rowOff>22417</xdr:rowOff>
    </xdr:to>
    <xdr:pic>
      <xdr:nvPicPr>
        <xdr:cNvPr id="6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 rot="5400000">
          <a:off x="1859729" y="4059224"/>
          <a:ext cx="407334" cy="1200933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 editAs="oneCell">
    <xdr:from>
      <xdr:col>2</xdr:col>
      <xdr:colOff>204227</xdr:colOff>
      <xdr:row>11</xdr:row>
      <xdr:rowOff>42305</xdr:rowOff>
    </xdr:from>
    <xdr:to>
      <xdr:col>2</xdr:col>
      <xdr:colOff>1311088</xdr:colOff>
      <xdr:row>11</xdr:row>
      <xdr:rowOff>558497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 rot="5400000">
          <a:off x="1328797" y="7602294"/>
          <a:ext cx="516192" cy="110686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zoomScale="85" zoomScaleNormal="85" zoomScaleSheetLayoutView="89" workbookViewId="0">
      <selection activeCell="D30" sqref="D30"/>
    </sheetView>
  </sheetViews>
  <sheetFormatPr defaultRowHeight="15"/>
  <cols>
    <col min="1" max="1" width="3.42578125" style="2" customWidth="1"/>
    <col min="2" max="2" width="9" style="1" customWidth="1"/>
    <col min="3" max="3" width="27.7109375" style="1" customWidth="1"/>
    <col min="4" max="4" width="71.7109375" style="9" customWidth="1"/>
    <col min="5" max="5" width="10.7109375" style="5" customWidth="1"/>
    <col min="6" max="6" width="13.140625" style="4" customWidth="1"/>
    <col min="7" max="7" width="12.7109375" style="6" customWidth="1"/>
    <col min="8" max="8" width="10.7109375" style="4" customWidth="1"/>
    <col min="9" max="9" width="10.7109375" style="6" customWidth="1"/>
  </cols>
  <sheetData>
    <row r="1" spans="1:9" ht="127.5" customHeight="1" thickBot="1"/>
    <row r="2" spans="1:9" s="7" customFormat="1" ht="64.5" customHeight="1" thickBot="1">
      <c r="A2" s="20"/>
      <c r="B2" s="21" t="s">
        <v>0</v>
      </c>
      <c r="C2" s="21" t="s">
        <v>3</v>
      </c>
      <c r="D2" s="21" t="s">
        <v>1</v>
      </c>
      <c r="E2" s="22" t="s">
        <v>2</v>
      </c>
      <c r="F2" s="23" t="s">
        <v>36</v>
      </c>
      <c r="G2" s="24" t="s">
        <v>37</v>
      </c>
      <c r="H2" s="25" t="s">
        <v>4</v>
      </c>
      <c r="I2" s="26" t="s">
        <v>16</v>
      </c>
    </row>
    <row r="3" spans="1:9" ht="48.75" customHeight="1">
      <c r="A3" s="38" t="s">
        <v>13</v>
      </c>
      <c r="B3" s="27">
        <v>742</v>
      </c>
      <c r="C3" s="28"/>
      <c r="D3" s="29" t="s">
        <v>6</v>
      </c>
      <c r="E3" s="30">
        <v>941</v>
      </c>
      <c r="F3" s="35">
        <v>679.61</v>
      </c>
      <c r="G3" s="35">
        <v>627.33000000000004</v>
      </c>
      <c r="H3" s="31">
        <v>0</v>
      </c>
      <c r="I3" s="15">
        <f>IF(H3&gt;=24,G3*H3,(IF(H3&gt;=12,H3*F3,E3*H3)))</f>
        <v>0</v>
      </c>
    </row>
    <row r="4" spans="1:9" ht="47.1" customHeight="1">
      <c r="A4" s="39"/>
      <c r="B4" s="19"/>
      <c r="C4" s="3"/>
      <c r="D4" s="10" t="s">
        <v>10</v>
      </c>
      <c r="E4" s="8">
        <v>1051</v>
      </c>
      <c r="F4" s="36">
        <f>F3+110</f>
        <v>789.61</v>
      </c>
      <c r="G4" s="36">
        <f>G3+110</f>
        <v>737.33</v>
      </c>
      <c r="H4" s="14">
        <v>0</v>
      </c>
      <c r="I4" s="15">
        <f t="shared" ref="I4:I28" si="0">IF(H4&gt;=24,G4*H4,(IF(H4&gt;=12*H4,E4*H4)))</f>
        <v>0</v>
      </c>
    </row>
    <row r="5" spans="1:9" ht="47.1" customHeight="1">
      <c r="A5" s="39"/>
      <c r="B5" s="19">
        <v>742</v>
      </c>
      <c r="C5" s="3"/>
      <c r="D5" s="10" t="s">
        <v>19</v>
      </c>
      <c r="E5" s="8">
        <v>1503.25</v>
      </c>
      <c r="F5" s="36">
        <v>1085.68</v>
      </c>
      <c r="G5" s="36">
        <v>1002.17</v>
      </c>
      <c r="H5" s="14">
        <v>0</v>
      </c>
      <c r="I5" s="15">
        <f t="shared" si="0"/>
        <v>0</v>
      </c>
    </row>
    <row r="6" spans="1:9" ht="47.1" customHeight="1">
      <c r="A6" s="39"/>
      <c r="B6" s="19"/>
      <c r="C6" s="3"/>
      <c r="D6" s="10" t="s">
        <v>27</v>
      </c>
      <c r="E6" s="8">
        <v>1613.25</v>
      </c>
      <c r="F6" s="36">
        <f>F5+110</f>
        <v>1195.68</v>
      </c>
      <c r="G6" s="36">
        <f>G5+110</f>
        <v>1112.17</v>
      </c>
      <c r="H6" s="14">
        <v>0</v>
      </c>
      <c r="I6" s="15">
        <f t="shared" si="0"/>
        <v>0</v>
      </c>
    </row>
    <row r="7" spans="1:9" ht="47.1" customHeight="1">
      <c r="A7" s="39"/>
      <c r="B7" s="19">
        <v>742</v>
      </c>
      <c r="C7" s="3"/>
      <c r="D7" s="10" t="s">
        <v>20</v>
      </c>
      <c r="E7" s="8">
        <v>1250</v>
      </c>
      <c r="F7" s="36">
        <v>902.78</v>
      </c>
      <c r="G7" s="36">
        <v>833.33</v>
      </c>
      <c r="H7" s="14">
        <v>0</v>
      </c>
      <c r="I7" s="15">
        <f t="shared" si="0"/>
        <v>0</v>
      </c>
    </row>
    <row r="8" spans="1:9" ht="47.1" customHeight="1">
      <c r="A8" s="39"/>
      <c r="B8" s="19"/>
      <c r="C8" s="3"/>
      <c r="D8" s="10" t="s">
        <v>28</v>
      </c>
      <c r="E8" s="8">
        <v>1360</v>
      </c>
      <c r="F8" s="36">
        <f>F7+110</f>
        <v>1012.78</v>
      </c>
      <c r="G8" s="36">
        <f>G7+110</f>
        <v>943.33</v>
      </c>
      <c r="H8" s="14">
        <v>0</v>
      </c>
      <c r="I8" s="15">
        <f t="shared" si="0"/>
        <v>0</v>
      </c>
    </row>
    <row r="9" spans="1:9" ht="47.1" customHeight="1">
      <c r="A9" s="39"/>
      <c r="B9" s="19">
        <v>845</v>
      </c>
      <c r="C9" s="3"/>
      <c r="D9" s="10" t="s">
        <v>17</v>
      </c>
      <c r="E9" s="8">
        <v>1350</v>
      </c>
      <c r="F9" s="36">
        <v>975</v>
      </c>
      <c r="G9" s="36">
        <v>900</v>
      </c>
      <c r="H9" s="14">
        <v>0</v>
      </c>
      <c r="I9" s="15">
        <f t="shared" si="0"/>
        <v>0</v>
      </c>
    </row>
    <row r="10" spans="1:9" ht="50.25" customHeight="1">
      <c r="A10" s="39"/>
      <c r="B10" s="19"/>
      <c r="C10" s="3"/>
      <c r="D10" s="10" t="s">
        <v>18</v>
      </c>
      <c r="E10" s="8">
        <v>1437</v>
      </c>
      <c r="F10" s="36">
        <f>F9+87</f>
        <v>1062</v>
      </c>
      <c r="G10" s="36">
        <f>G9+87</f>
        <v>987</v>
      </c>
      <c r="H10" s="14">
        <v>0</v>
      </c>
      <c r="I10" s="15">
        <f t="shared" si="0"/>
        <v>0</v>
      </c>
    </row>
    <row r="11" spans="1:9" ht="47.1" customHeight="1">
      <c r="A11" s="39"/>
      <c r="B11" s="19">
        <v>845</v>
      </c>
      <c r="C11" s="3"/>
      <c r="D11" s="10" t="s">
        <v>21</v>
      </c>
      <c r="E11" s="8">
        <v>1850</v>
      </c>
      <c r="F11" s="36">
        <v>1336.11</v>
      </c>
      <c r="G11" s="36">
        <v>1233.33</v>
      </c>
      <c r="H11" s="14">
        <v>0</v>
      </c>
      <c r="I11" s="15">
        <f t="shared" si="0"/>
        <v>0</v>
      </c>
    </row>
    <row r="12" spans="1:9" ht="47.1" customHeight="1">
      <c r="A12" s="39"/>
      <c r="B12" s="19"/>
      <c r="C12" s="3"/>
      <c r="D12" s="10" t="s">
        <v>29</v>
      </c>
      <c r="E12" s="8">
        <v>1960</v>
      </c>
      <c r="F12" s="36">
        <f>F11+110</f>
        <v>1446.11</v>
      </c>
      <c r="G12" s="36">
        <f>G11+110</f>
        <v>1343.33</v>
      </c>
      <c r="H12" s="14">
        <v>0</v>
      </c>
      <c r="I12" s="15">
        <f t="shared" si="0"/>
        <v>0</v>
      </c>
    </row>
    <row r="13" spans="1:9" ht="47.1" customHeight="1">
      <c r="A13" s="40" t="s">
        <v>14</v>
      </c>
      <c r="B13" s="19">
        <v>1096213</v>
      </c>
      <c r="C13" s="3"/>
      <c r="D13" s="10" t="s">
        <v>7</v>
      </c>
      <c r="E13" s="8">
        <v>630</v>
      </c>
      <c r="F13" s="36">
        <v>455</v>
      </c>
      <c r="G13" s="36">
        <v>420</v>
      </c>
      <c r="H13" s="14">
        <v>0</v>
      </c>
      <c r="I13" s="15">
        <f t="shared" si="0"/>
        <v>0</v>
      </c>
    </row>
    <row r="14" spans="1:9" ht="47.1" customHeight="1">
      <c r="A14" s="40"/>
      <c r="B14" s="19"/>
      <c r="C14" s="3"/>
      <c r="D14" s="10" t="s">
        <v>30</v>
      </c>
      <c r="E14" s="8">
        <v>773</v>
      </c>
      <c r="F14" s="36">
        <f>F13+143</f>
        <v>598</v>
      </c>
      <c r="G14" s="36">
        <f>G13+143</f>
        <v>563</v>
      </c>
      <c r="H14" s="14">
        <v>0</v>
      </c>
      <c r="I14" s="15">
        <f t="shared" si="0"/>
        <v>0</v>
      </c>
    </row>
    <row r="15" spans="1:9" ht="47.1" customHeight="1">
      <c r="A15" s="40"/>
      <c r="B15" s="19">
        <v>750</v>
      </c>
      <c r="C15" s="3"/>
      <c r="D15" s="10" t="s">
        <v>22</v>
      </c>
      <c r="E15" s="8">
        <v>1341</v>
      </c>
      <c r="F15" s="36">
        <v>968.5</v>
      </c>
      <c r="G15" s="36">
        <v>894</v>
      </c>
      <c r="H15" s="14">
        <v>0</v>
      </c>
      <c r="I15" s="15">
        <f t="shared" si="0"/>
        <v>0</v>
      </c>
    </row>
    <row r="16" spans="1:9" ht="47.1" customHeight="1">
      <c r="A16" s="40"/>
      <c r="B16" s="19"/>
      <c r="C16" s="3"/>
      <c r="D16" s="10" t="s">
        <v>31</v>
      </c>
      <c r="E16" s="8">
        <v>1442.5</v>
      </c>
      <c r="F16" s="36">
        <f>F15+101.5</f>
        <v>1070</v>
      </c>
      <c r="G16" s="36">
        <f>G15+101.5</f>
        <v>995.5</v>
      </c>
      <c r="H16" s="14">
        <v>0</v>
      </c>
      <c r="I16" s="15">
        <f t="shared" si="0"/>
        <v>0</v>
      </c>
    </row>
    <row r="17" spans="1:9" ht="47.1" customHeight="1">
      <c r="A17" s="40"/>
      <c r="B17" s="19">
        <v>203086</v>
      </c>
      <c r="C17" s="3"/>
      <c r="D17" s="10" t="s">
        <v>23</v>
      </c>
      <c r="E17" s="8">
        <v>1341</v>
      </c>
      <c r="F17" s="36">
        <v>968.5</v>
      </c>
      <c r="G17" s="36">
        <v>894</v>
      </c>
      <c r="H17" s="14">
        <v>0</v>
      </c>
      <c r="I17" s="15">
        <f t="shared" si="0"/>
        <v>0</v>
      </c>
    </row>
    <row r="18" spans="1:9" ht="47.1" customHeight="1">
      <c r="A18" s="40"/>
      <c r="B18" s="19"/>
      <c r="C18" s="3"/>
      <c r="D18" s="10" t="s">
        <v>32</v>
      </c>
      <c r="E18" s="8">
        <v>1442</v>
      </c>
      <c r="F18" s="36">
        <f>F17+101</f>
        <v>1069.5</v>
      </c>
      <c r="G18" s="36">
        <f>G17+101</f>
        <v>995</v>
      </c>
      <c r="H18" s="14">
        <v>0</v>
      </c>
      <c r="I18" s="15">
        <f t="shared" si="0"/>
        <v>0</v>
      </c>
    </row>
    <row r="19" spans="1:9" ht="47.1" customHeight="1">
      <c r="A19" s="40"/>
      <c r="B19" s="19">
        <v>210001</v>
      </c>
      <c r="C19" s="3"/>
      <c r="D19" s="10" t="s">
        <v>8</v>
      </c>
      <c r="E19" s="8">
        <v>3166</v>
      </c>
      <c r="F19" s="36">
        <v>2286.56</v>
      </c>
      <c r="G19" s="36">
        <v>2110.67</v>
      </c>
      <c r="H19" s="14">
        <v>0</v>
      </c>
      <c r="I19" s="15">
        <f t="shared" si="0"/>
        <v>0</v>
      </c>
    </row>
    <row r="20" spans="1:9" ht="56.25" customHeight="1">
      <c r="A20" s="40"/>
      <c r="B20" s="19">
        <v>210002</v>
      </c>
      <c r="C20" s="3"/>
      <c r="D20" s="10" t="s">
        <v>24</v>
      </c>
      <c r="E20" s="8">
        <v>7168</v>
      </c>
      <c r="F20" s="36">
        <v>5176.8900000000003</v>
      </c>
      <c r="G20" s="36">
        <v>4778.67</v>
      </c>
      <c r="H20" s="14">
        <v>0</v>
      </c>
      <c r="I20" s="15">
        <f t="shared" si="0"/>
        <v>0</v>
      </c>
    </row>
    <row r="21" spans="1:9" ht="47.1" customHeight="1">
      <c r="A21" s="40"/>
      <c r="B21" s="19">
        <v>762</v>
      </c>
      <c r="C21" s="3"/>
      <c r="D21" s="10" t="s">
        <v>33</v>
      </c>
      <c r="E21" s="8">
        <v>3105</v>
      </c>
      <c r="F21" s="36">
        <v>2242.5</v>
      </c>
      <c r="G21" s="36">
        <v>2070</v>
      </c>
      <c r="H21" s="14">
        <v>0</v>
      </c>
      <c r="I21" s="15">
        <f t="shared" si="0"/>
        <v>0</v>
      </c>
    </row>
    <row r="22" spans="1:9" ht="53.25" customHeight="1">
      <c r="A22" s="40"/>
      <c r="B22" s="19"/>
      <c r="C22" s="3"/>
      <c r="D22" s="10" t="s">
        <v>11</v>
      </c>
      <c r="E22" s="8">
        <v>3339</v>
      </c>
      <c r="F22" s="36">
        <f>F21+234</f>
        <v>2476.5</v>
      </c>
      <c r="G22" s="36">
        <f>G21+234</f>
        <v>2304</v>
      </c>
      <c r="H22" s="14">
        <v>0</v>
      </c>
      <c r="I22" s="15">
        <f t="shared" si="0"/>
        <v>0</v>
      </c>
    </row>
    <row r="23" spans="1:9" ht="47.1" customHeight="1">
      <c r="A23" s="40" t="s">
        <v>15</v>
      </c>
      <c r="B23" s="19">
        <v>420001</v>
      </c>
      <c r="C23" s="3"/>
      <c r="D23" s="10" t="s">
        <v>25</v>
      </c>
      <c r="E23" s="8">
        <v>1190</v>
      </c>
      <c r="F23" s="36">
        <v>859.44</v>
      </c>
      <c r="G23" s="36">
        <v>793.33</v>
      </c>
      <c r="H23" s="14">
        <v>0</v>
      </c>
      <c r="I23" s="15">
        <f t="shared" si="0"/>
        <v>0</v>
      </c>
    </row>
    <row r="24" spans="1:9" ht="47.1" customHeight="1">
      <c r="A24" s="40"/>
      <c r="B24" s="19"/>
      <c r="C24" s="3"/>
      <c r="D24" s="10" t="s">
        <v>34</v>
      </c>
      <c r="E24" s="8">
        <v>1241.49</v>
      </c>
      <c r="F24" s="36">
        <f>F23+51.49</f>
        <v>910.93000000000006</v>
      </c>
      <c r="G24" s="36">
        <f>G23+51.49</f>
        <v>844.82</v>
      </c>
      <c r="H24" s="14">
        <v>0</v>
      </c>
      <c r="I24" s="15">
        <f t="shared" si="0"/>
        <v>0</v>
      </c>
    </row>
    <row r="25" spans="1:9" ht="47.1" customHeight="1">
      <c r="A25" s="40"/>
      <c r="B25" s="19">
        <v>722</v>
      </c>
      <c r="C25" s="3"/>
      <c r="D25" s="10" t="s">
        <v>9</v>
      </c>
      <c r="E25" s="8">
        <v>1190</v>
      </c>
      <c r="F25" s="36">
        <v>859.44</v>
      </c>
      <c r="G25" s="36">
        <v>793.33</v>
      </c>
      <c r="H25" s="14">
        <v>0</v>
      </c>
      <c r="I25" s="15">
        <f t="shared" si="0"/>
        <v>0</v>
      </c>
    </row>
    <row r="26" spans="1:9" ht="52.5" customHeight="1">
      <c r="A26" s="40"/>
      <c r="B26" s="19"/>
      <c r="C26" s="3"/>
      <c r="D26" s="10" t="s">
        <v>12</v>
      </c>
      <c r="E26" s="8">
        <v>1299</v>
      </c>
      <c r="F26" s="36">
        <f>F25+109</f>
        <v>968.44</v>
      </c>
      <c r="G26" s="36">
        <f>G25+109</f>
        <v>902.33</v>
      </c>
      <c r="H26" s="14">
        <v>0</v>
      </c>
      <c r="I26" s="15">
        <f t="shared" si="0"/>
        <v>0</v>
      </c>
    </row>
    <row r="27" spans="1:9" ht="47.1" customHeight="1">
      <c r="A27" s="40"/>
      <c r="B27" s="19">
        <v>723</v>
      </c>
      <c r="C27" s="3"/>
      <c r="D27" s="10" t="s">
        <v>26</v>
      </c>
      <c r="E27" s="8">
        <v>1190</v>
      </c>
      <c r="F27" s="36">
        <v>859.44</v>
      </c>
      <c r="G27" s="36">
        <v>793.33</v>
      </c>
      <c r="H27" s="14">
        <v>0</v>
      </c>
      <c r="I27" s="15">
        <f t="shared" si="0"/>
        <v>0</v>
      </c>
    </row>
    <row r="28" spans="1:9" ht="47.1" customHeight="1" thickBot="1">
      <c r="A28" s="41"/>
      <c r="B28" s="32"/>
      <c r="C28" s="11"/>
      <c r="D28" s="12" t="s">
        <v>35</v>
      </c>
      <c r="E28" s="13">
        <v>1313.5</v>
      </c>
      <c r="F28" s="37">
        <f>F27+123.5</f>
        <v>982.94</v>
      </c>
      <c r="G28" s="37">
        <f>G27+123.5</f>
        <v>916.83</v>
      </c>
      <c r="H28" s="16">
        <v>0</v>
      </c>
      <c r="I28" s="15">
        <f t="shared" si="0"/>
        <v>0</v>
      </c>
    </row>
    <row r="29" spans="1:9" ht="24.75" customHeight="1" thickBot="1">
      <c r="E29" s="33" t="s">
        <v>5</v>
      </c>
      <c r="F29" s="34"/>
      <c r="G29" s="18"/>
      <c r="H29" s="17">
        <f>SUM(H3:H28)</f>
        <v>0</v>
      </c>
      <c r="I29" s="17">
        <f>SUM(I3:I28)</f>
        <v>0</v>
      </c>
    </row>
  </sheetData>
  <mergeCells count="3">
    <mergeCell ref="A3:A12"/>
    <mergeCell ref="A13:A22"/>
    <mergeCell ref="A23:A28"/>
  </mergeCells>
  <printOptions horizontalCentered="1"/>
  <pageMargins left="0" right="0" top="0" bottom="0" header="0" footer="0"/>
  <pageSetup paperSize="9" scale="5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2018-11-14T11:07:53Z</dcterms:modified>
</cp:coreProperties>
</file>