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definedNames>
    <definedName name="_xlnm.Print_Area" localSheetId="0">Лист1!$A$1:$I$39</definedName>
  </definedNames>
  <calcPr calcId="125725" refMode="R1C1"/>
</workbook>
</file>

<file path=xl/calcChain.xml><?xml version="1.0" encoding="utf-8"?>
<calcChain xmlns="http://schemas.openxmlformats.org/spreadsheetml/2006/main">
  <c r="J39" i="1"/>
  <c r="H39" l="1"/>
  <c r="E18" l="1"/>
  <c r="F18"/>
  <c r="G18"/>
  <c r="E19"/>
  <c r="F19"/>
  <c r="G19"/>
  <c r="E20"/>
  <c r="F20"/>
  <c r="G20"/>
  <c r="E21"/>
  <c r="F21"/>
  <c r="G21"/>
  <c r="E22"/>
  <c r="F22"/>
  <c r="G22"/>
  <c r="E23"/>
  <c r="F23"/>
  <c r="G23"/>
  <c r="E24"/>
  <c r="F24"/>
  <c r="G24"/>
  <c r="E25"/>
  <c r="F25"/>
  <c r="G25"/>
  <c r="E26"/>
  <c r="F26"/>
  <c r="G26"/>
  <c r="E27"/>
  <c r="F27"/>
  <c r="G27"/>
  <c r="E28"/>
  <c r="F28"/>
  <c r="G28"/>
  <c r="E29"/>
  <c r="F29"/>
  <c r="G29"/>
  <c r="E30"/>
  <c r="F30"/>
  <c r="G30"/>
  <c r="E31"/>
  <c r="F31"/>
  <c r="G31"/>
  <c r="E32"/>
  <c r="F32"/>
  <c r="G32"/>
  <c r="E33"/>
  <c r="F33"/>
  <c r="G33"/>
  <c r="E34"/>
  <c r="F34"/>
  <c r="G34"/>
  <c r="E35"/>
  <c r="F35"/>
  <c r="G35"/>
  <c r="E36"/>
  <c r="F36"/>
  <c r="G36"/>
  <c r="E37"/>
  <c r="F37"/>
  <c r="G37"/>
  <c r="E38"/>
  <c r="F38"/>
  <c r="G38"/>
  <c r="G17"/>
  <c r="F17"/>
  <c r="E17"/>
  <c r="E13"/>
  <c r="F13"/>
  <c r="G13"/>
  <c r="E14"/>
  <c r="F14"/>
  <c r="G14"/>
  <c r="E15"/>
  <c r="F15"/>
  <c r="G15"/>
  <c r="E5"/>
  <c r="F5"/>
  <c r="G5"/>
  <c r="E6"/>
  <c r="F6"/>
  <c r="G6"/>
  <c r="E7"/>
  <c r="F7"/>
  <c r="G7"/>
  <c r="E8"/>
  <c r="F8"/>
  <c r="G8"/>
  <c r="E9"/>
  <c r="F9"/>
  <c r="G9"/>
  <c r="E10"/>
  <c r="F10"/>
  <c r="G10"/>
  <c r="E11"/>
  <c r="F11"/>
  <c r="G11"/>
  <c r="E12"/>
  <c r="F12"/>
  <c r="G12"/>
  <c r="G4"/>
  <c r="F4"/>
  <c r="E4"/>
  <c r="I5" l="1"/>
  <c r="I6"/>
  <c r="I7"/>
  <c r="I8"/>
  <c r="I9"/>
  <c r="I10"/>
  <c r="I11"/>
  <c r="I12"/>
  <c r="I13"/>
  <c r="I14"/>
  <c r="I15"/>
  <c r="I17"/>
  <c r="I18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19"/>
  <c r="I4"/>
  <c r="I39" l="1"/>
  <c r="J19" l="1"/>
  <c r="J21"/>
  <c r="J23"/>
  <c r="J25"/>
  <c r="J27"/>
  <c r="J29"/>
  <c r="J31"/>
  <c r="J33"/>
  <c r="J35"/>
  <c r="J37"/>
  <c r="J17"/>
  <c r="J6"/>
  <c r="J8"/>
  <c r="J10"/>
  <c r="J12"/>
  <c r="J14"/>
  <c r="J4"/>
  <c r="J18"/>
  <c r="J20"/>
  <c r="J22"/>
  <c r="J24"/>
  <c r="J26"/>
  <c r="J28"/>
  <c r="J30"/>
  <c r="J32"/>
  <c r="J34"/>
  <c r="J36"/>
  <c r="J38"/>
  <c r="J5"/>
  <c r="J7"/>
  <c r="J9"/>
  <c r="J11"/>
  <c r="J13"/>
  <c r="J15"/>
</calcChain>
</file>

<file path=xl/sharedStrings.xml><?xml version="1.0" encoding="utf-8"?>
<sst xmlns="http://schemas.openxmlformats.org/spreadsheetml/2006/main" count="262" uniqueCount="178">
  <si>
    <t>Артикул</t>
  </si>
  <si>
    <t>Номенклатура</t>
  </si>
  <si>
    <t>Емкость</t>
  </si>
  <si>
    <t>Крепость</t>
  </si>
  <si>
    <t>Страна</t>
  </si>
  <si>
    <t>Сорта винограда (для электронного каталога) (Доп.свойство)</t>
  </si>
  <si>
    <t>Цена</t>
  </si>
  <si>
    <t>Rawson’s Retreat Wines</t>
  </si>
  <si>
    <t>АВСТРАЛИЯ</t>
  </si>
  <si>
    <t>Юго-Восточная Австралия</t>
  </si>
  <si>
    <t>www.penfolds.com.au</t>
  </si>
  <si>
    <t>Красное</t>
  </si>
  <si>
    <t>Мерло 100%.</t>
  </si>
  <si>
    <t>Markus Huber GmbH&amp;Co. KG</t>
  </si>
  <si>
    <t>АВСТРИЯ</t>
  </si>
  <si>
    <t>НИЖНЯЯ АВСТРИЯ</t>
  </si>
  <si>
    <t>Цвайгельт 80%.Блауфранкиш 20%.</t>
  </si>
  <si>
    <t>Bodega Santa Julia</t>
  </si>
  <si>
    <t>АРГЕНТИНА</t>
  </si>
  <si>
    <t>Мендоса</t>
  </si>
  <si>
    <t>Темпранильо 70%.Мальбек 30%.</t>
  </si>
  <si>
    <t>Compania Vinicola del Norte de Espana s.a.</t>
  </si>
  <si>
    <t>ИСПАНИЯ</t>
  </si>
  <si>
    <t>РИОХА</t>
  </si>
  <si>
    <t>Темпранильо 80%.Масуэло 10%.Гренаш/Гарнача 10%.</t>
  </si>
  <si>
    <t>Matsu Bodega y Viñedos Ecológicos S.L.U.</t>
  </si>
  <si>
    <t>Торо</t>
  </si>
  <si>
    <t>Темпранильо 100%.</t>
  </si>
  <si>
    <t>Pagos del Rey S.L.</t>
  </si>
  <si>
    <t>Темпранильо.</t>
  </si>
  <si>
    <t>Tormaresca Soc. Agr. a r.l.</t>
  </si>
  <si>
    <t>ИТАЛИЯ</t>
  </si>
  <si>
    <t>АПУЛИЯ</t>
  </si>
  <si>
    <t>Неприка Россо Апулия ИГТ 2015 0,75л Красное 13% сухое</t>
  </si>
  <si>
    <t>Негроамаро.Примитиво.Каберне Совиньон.</t>
  </si>
  <si>
    <t>VI.d.S.</t>
  </si>
  <si>
    <t>http://tormaresca.it/</t>
  </si>
  <si>
    <t>Паяра Россо Апулия ИГТ 2014 0,75л Красное 13% сухое</t>
  </si>
  <si>
    <t>Негроамаро 70%.Каберне Совиньон 30%.</t>
  </si>
  <si>
    <t>ВЕНЕТО</t>
  </si>
  <si>
    <t>Allegrini Societa Agricola Semplice</t>
  </si>
  <si>
    <t>Вальполичелла ДОК 2016 0,75л Красное 13% сухое</t>
  </si>
  <si>
    <t>Корвина 75%.Рондинелла 25%.</t>
  </si>
  <si>
    <t>Corte Giara S.r.l.</t>
  </si>
  <si>
    <t>Мерло Венето ИГТ Корте Джара 2016 0,75л Красное 12,5% полусухое сах.4-11 г/дм3</t>
  </si>
  <si>
    <t>Вальполичелла ДОК Корте Джара 2016 0,75л Красное 12,5% сухое</t>
  </si>
  <si>
    <t>Azienda Vinicola Michele Mastroberardino S.p.A.</t>
  </si>
  <si>
    <t>КАМПАНИЯ</t>
  </si>
  <si>
    <t>Мастро Россо Кампания ИГТ 2016 0,75л Красное 12,5% сухое</t>
  </si>
  <si>
    <t>Альянико и Пьедироссо.</t>
  </si>
  <si>
    <t>Prunotto SRL</t>
  </si>
  <si>
    <t>Прунотто Дольчетто Д'Альба ДОК 2016 0,75л Красное 13% сухое</t>
  </si>
  <si>
    <t>ПЬЕМОНТ</t>
  </si>
  <si>
    <t>Дольчетто 100%.</t>
  </si>
  <si>
    <t>CUSUMANO s.r.l. Societa Agricola</t>
  </si>
  <si>
    <t>СИЦИЛИЯ</t>
  </si>
  <si>
    <t>0146182f</t>
  </si>
  <si>
    <t>Надария Неро д'Авола Терре Сичилиане ИГТ 2016 0,75л Красное 13,5% сухое</t>
  </si>
  <si>
    <t>Неро д’авола 100%.</t>
  </si>
  <si>
    <t>Bibi Graetz S.r.l.</t>
  </si>
  <si>
    <t>Ле Чикале ди Винчилиата Кьянти ДОКГ 2015 0,75л Красное 12,5% сухое</t>
  </si>
  <si>
    <t>ТОСКАНА</t>
  </si>
  <si>
    <t>Санджовезе 100%.</t>
  </si>
  <si>
    <t>Col d'Orcia S.r.l. Società Agricola</t>
  </si>
  <si>
    <t>Россо ди Монтальчино ДОК 2014 0,75л Красное 13,5% сухое</t>
  </si>
  <si>
    <t>Санджовезе (Брунелло) 100%.</t>
  </si>
  <si>
    <t>Giesen Wine Estate Canterbury Limited</t>
  </si>
  <si>
    <t>НОВАЯ ЗЕЛАНДИЯ</t>
  </si>
  <si>
    <t>МАЛЬБОРО</t>
  </si>
  <si>
    <t>Гисен Пино Нуар 2014 0,75л Красное 13,5% сухое</t>
  </si>
  <si>
    <t>Пино Нуар 100%.</t>
  </si>
  <si>
    <t>Niepoort Vihnos S.A.</t>
  </si>
  <si>
    <t>ПОРТУГАЛИЯ</t>
  </si>
  <si>
    <t>долина реки Дору</t>
  </si>
  <si>
    <t>Дринк Ми ДОК Дору 2015 0,75л Красное 13% сухое</t>
  </si>
  <si>
    <t>ACCOLADE WINES LIMITED</t>
  </si>
  <si>
    <t>СОЕДИНЕННОЕ КОРОЛЕВСТВО</t>
  </si>
  <si>
    <t>ЮЖНАЯ АВСТРАЛИЯ</t>
  </si>
  <si>
    <t>Бэнрок Стейшн Шираз 2016 0,75л Красное 13,5% полусухое сах.4-10 г/дм3</t>
  </si>
  <si>
    <t>Шираз 100%.</t>
  </si>
  <si>
    <t>Ste. Michelle Wine Estates Ltd. dba Two Vines Winery</t>
  </si>
  <si>
    <t>Ту Вайнс Каберне Совиньон 2013 0,75л Красное 13,5% полусухое сах.4-11 г/дм3</t>
  </si>
  <si>
    <t>СОЕДИНЕННЫЕ ШТАТЫ</t>
  </si>
  <si>
    <t>Долина реки Колумбия</t>
  </si>
  <si>
    <t>https://www.columbiacrest.com/</t>
  </si>
  <si>
    <t>Каберне Совиньон 95%.Мерло 2%.Сира 1%.</t>
  </si>
  <si>
    <t>ФРАНЦИЯ</t>
  </si>
  <si>
    <t>SAS Maison Louis Jadot</t>
  </si>
  <si>
    <t>Божоле-Виляж АОС 2016 0,75л Красное 12,5% сухое</t>
  </si>
  <si>
    <t>БОЖОЛЕ</t>
  </si>
  <si>
    <t>Гамэ 100%.</t>
  </si>
  <si>
    <t>Chateau Bois Cardon</t>
  </si>
  <si>
    <t>Шато Буа Кардон Медок АОС 2012 0,75л Красное 13% сухое</t>
  </si>
  <si>
    <t>БОРДО</t>
  </si>
  <si>
    <t>Каберне Совиньон 50%.Мерло 50%.</t>
  </si>
  <si>
    <t>Chateau d'Haurets</t>
  </si>
  <si>
    <t>Шато Д'Орэ Бордо АОС 2014 0,75л Красное 13% сухое</t>
  </si>
  <si>
    <t>http://www.cordier-mestrezat.com/</t>
  </si>
  <si>
    <t>Каберне Совиньон 43%.Каберне Фран 29%.Мерло 28%.</t>
  </si>
  <si>
    <t>Chateau Gobert</t>
  </si>
  <si>
    <t>Шато Гобер Бордо АОС 2014 0,75л Красное 12,5% сухое</t>
  </si>
  <si>
    <t>http://www.chevalquancard.com/</t>
  </si>
  <si>
    <t>Мерло 90%.Каберне Совиньон 10%.</t>
  </si>
  <si>
    <t>S.A. Chateau Mont-Redon</t>
  </si>
  <si>
    <t>ДОЛИНА РОНЫ</t>
  </si>
  <si>
    <t>Шато Мон-Редон Кот дю Рон АОС 2015 0,75л Красное 14% сухое</t>
  </si>
  <si>
    <t>Гренаш.Сира.</t>
  </si>
  <si>
    <t>Eurl Boutinot France</t>
  </si>
  <si>
    <t>КАЛИФОРНИЯ</t>
  </si>
  <si>
    <t>Хелтер Скелтер Мерло 2015 0,75л Красное 13,5% сухое</t>
  </si>
  <si>
    <t>www.chiarlo.it</t>
  </si>
  <si>
    <t>Vina Undurraga S.A.</t>
  </si>
  <si>
    <t>ЧИЛИ</t>
  </si>
  <si>
    <t>ЦЕНТРАЛЬНАЯ ДОЛИНА</t>
  </si>
  <si>
    <t>http://www.undurraga.cl/</t>
  </si>
  <si>
    <t>Ундуррага Каберне Совиньон 2015 0,75л Красное 13,5% сухое</t>
  </si>
  <si>
    <t>Каберне Совиньон 100%.</t>
  </si>
  <si>
    <t>DGB (PTY) Ltd</t>
  </si>
  <si>
    <t>Дуглас Грин Пинотаж 2016 0,75л Красное 14% сухое</t>
  </si>
  <si>
    <t>ЮАР</t>
  </si>
  <si>
    <t>Западный Кейп</t>
  </si>
  <si>
    <t>Пинотаж 100%.</t>
  </si>
  <si>
    <t>Производитель</t>
  </si>
  <si>
    <r>
      <rPr>
        <b/>
        <sz val="11"/>
        <color theme="1"/>
        <rFont val="Times New Roman"/>
        <family val="1"/>
        <charset val="204"/>
      </rPr>
      <t>Хуго Квалитетсвайн Ред 2015</t>
    </r>
    <r>
      <rPr>
        <sz val="11"/>
        <color theme="1"/>
        <rFont val="Times New Roman"/>
        <family val="1"/>
        <charset val="204"/>
      </rPr>
      <t xml:space="preserve"> 
(Markus Huber) Австрия/Нижняя Австрия
(Цвайгельт 80%, Блауфранкиш 20%)</t>
    </r>
  </si>
  <si>
    <r>
      <rPr>
        <b/>
        <sz val="11"/>
        <color theme="1"/>
        <rFont val="Times New Roman"/>
        <family val="1"/>
        <charset val="204"/>
      </rPr>
      <t xml:space="preserve">Санта Джулия Колексьон Темпранильо Мальбек 2016 </t>
    </r>
    <r>
      <rPr>
        <sz val="11"/>
        <color theme="1"/>
        <rFont val="Times New Roman"/>
        <family val="1"/>
        <charset val="204"/>
      </rPr>
      <t xml:space="preserve">
(Bodega Santa Julia) Аргентина/Мендоса
(Шардоне 100%)</t>
    </r>
  </si>
  <si>
    <r>
      <rPr>
        <b/>
        <sz val="11"/>
        <color theme="1"/>
        <rFont val="Times New Roman"/>
        <family val="1"/>
        <charset val="204"/>
      </rPr>
      <t>Куне Крианца Риоха ДОК 2013</t>
    </r>
    <r>
      <rPr>
        <sz val="11"/>
        <color theme="1"/>
        <rFont val="Times New Roman"/>
        <family val="1"/>
        <charset val="204"/>
      </rPr>
      <t xml:space="preserve"> 
(Vinicola del Norte) Испания/Кастилия и Леон 
(Вердехо 100%)</t>
    </r>
  </si>
  <si>
    <r>
      <rPr>
        <b/>
        <sz val="11"/>
        <color theme="1"/>
        <rFont val="Times New Roman"/>
        <family val="1"/>
        <charset val="204"/>
      </rPr>
      <t>Матсу "Эль Пикаро" Торо ДО 2016 
(</t>
    </r>
    <r>
      <rPr>
        <sz val="11"/>
        <color theme="1"/>
        <rFont val="Times New Roman"/>
        <family val="1"/>
        <charset val="204"/>
      </rPr>
      <t>Matsu) Испания/ Торо 
(Темпранильо 100%)</t>
    </r>
  </si>
  <si>
    <r>
      <rPr>
        <b/>
        <sz val="11"/>
        <color theme="1"/>
        <rFont val="Times New Roman"/>
        <family val="1"/>
        <charset val="204"/>
      </rPr>
      <t xml:space="preserve">Эль Пухиль Торо ДО 2015 полусухое </t>
    </r>
    <r>
      <rPr>
        <sz val="11"/>
        <color theme="1"/>
        <rFont val="Times New Roman"/>
        <family val="1"/>
        <charset val="204"/>
      </rPr>
      <t xml:space="preserve">
(Pagos del Rey) Испания/ Торо 
(Темпранильо 100%)</t>
    </r>
  </si>
  <si>
    <r>
      <rPr>
        <b/>
        <sz val="11"/>
        <color theme="1"/>
        <rFont val="Times New Roman"/>
        <family val="1"/>
        <charset val="204"/>
      </rPr>
      <t>Роусонс Ритрит Мерло 2015</t>
    </r>
    <r>
      <rPr>
        <sz val="11"/>
        <color theme="1"/>
        <rFont val="Times New Roman"/>
        <family val="1"/>
        <charset val="204"/>
      </rPr>
      <t xml:space="preserve"> </t>
    </r>
    <r>
      <rPr>
        <b/>
        <sz val="11"/>
        <color theme="1"/>
        <rFont val="Times New Roman"/>
        <family val="1"/>
        <charset val="204"/>
      </rPr>
      <t xml:space="preserve">полусухое </t>
    </r>
    <r>
      <rPr>
        <sz val="11"/>
        <color theme="1"/>
        <rFont val="Times New Roman"/>
        <family val="1"/>
        <charset val="204"/>
      </rPr>
      <t xml:space="preserve">
(Rawson’s Retreat Wines) Австалия/Юго-Восточная Австралия 
(Мерло 100%)</t>
    </r>
  </si>
  <si>
    <t>Год урожая</t>
  </si>
  <si>
    <t>Цвет</t>
  </si>
  <si>
    <t xml:space="preserve">Регион произрастания винограда </t>
  </si>
  <si>
    <t>Cайт производителя</t>
  </si>
  <si>
    <t xml:space="preserve">Сорта винограда </t>
  </si>
  <si>
    <t>Вид</t>
  </si>
  <si>
    <t>Заказ</t>
  </si>
  <si>
    <t>ИТОГО c учетом СКИДКИ:</t>
  </si>
  <si>
    <t>Белое вино</t>
  </si>
  <si>
    <t>Красное вино</t>
  </si>
  <si>
    <t>Сумма с учетом скидки</t>
  </si>
  <si>
    <r>
      <rPr>
        <b/>
        <sz val="11"/>
        <color theme="1"/>
        <rFont val="Times New Roman"/>
        <family val="1"/>
        <charset val="204"/>
      </rPr>
      <t xml:space="preserve">Верментино Болгери ДОК 2017 </t>
    </r>
    <r>
      <rPr>
        <sz val="11"/>
        <color theme="1"/>
        <rFont val="Times New Roman"/>
        <family val="1"/>
        <charset val="204"/>
      </rPr>
      <t xml:space="preserve">
(Antinori) Италия, Тоскана
</t>
    </r>
    <r>
      <rPr>
        <i/>
        <sz val="11"/>
        <color theme="1"/>
        <rFont val="Times New Roman"/>
        <family val="1"/>
        <charset val="204"/>
      </rPr>
      <t xml:space="preserve">Верментино 100%.   </t>
    </r>
  </si>
  <si>
    <r>
      <rPr>
        <b/>
        <sz val="11"/>
        <color theme="1"/>
        <rFont val="Times New Roman"/>
        <family val="1"/>
        <charset val="204"/>
      </rPr>
      <t xml:space="preserve">Др. Фишер Саарбургер Рислинг Трокен Квалитетсвайн 2016
</t>
    </r>
    <r>
      <rPr>
        <sz val="11"/>
        <color theme="1"/>
        <rFont val="Times New Roman"/>
        <family val="1"/>
        <charset val="204"/>
      </rPr>
      <t xml:space="preserve">(Dr. Fischer) Германия, Мозель
</t>
    </r>
    <r>
      <rPr>
        <i/>
        <sz val="11"/>
        <color theme="1"/>
        <rFont val="Times New Roman"/>
        <family val="1"/>
        <charset val="204"/>
      </rPr>
      <t xml:space="preserve">Рислинг 100%.     </t>
    </r>
  </si>
  <si>
    <r>
      <rPr>
        <b/>
        <sz val="11"/>
        <color theme="1"/>
        <rFont val="Times New Roman"/>
        <family val="1"/>
        <charset val="204"/>
      </rPr>
      <t>Шато О Сельв Грав АОС 2016</t>
    </r>
    <r>
      <rPr>
        <sz val="11"/>
        <color theme="1"/>
        <rFont val="Times New Roman"/>
        <family val="1"/>
        <charset val="204"/>
      </rPr>
      <t xml:space="preserve">
(Chateau Haut Selve) Франция, Бордо
</t>
    </r>
    <r>
      <rPr>
        <i/>
        <sz val="11"/>
        <color theme="1"/>
        <rFont val="Times New Roman"/>
        <family val="1"/>
        <charset val="204"/>
      </rPr>
      <t xml:space="preserve">Совиньон Блан 60%.Совиньон гри 10%.Семильон 10%.   </t>
    </r>
    <r>
      <rPr>
        <sz val="11"/>
        <color theme="1"/>
        <rFont val="Times New Roman"/>
        <family val="1"/>
        <charset val="204"/>
      </rPr>
      <t xml:space="preserve">  </t>
    </r>
  </si>
  <si>
    <r>
      <rPr>
        <b/>
        <sz val="11"/>
        <color theme="1"/>
        <rFont val="Times New Roman"/>
        <family val="1"/>
        <charset val="204"/>
      </rPr>
      <t>Пьетра Бьянка Кастель дель Монте ДОК 2016</t>
    </r>
    <r>
      <rPr>
        <sz val="11"/>
        <color theme="1"/>
        <rFont val="Times New Roman"/>
        <family val="1"/>
        <charset val="204"/>
      </rPr>
      <t xml:space="preserve">
(Tormaresca) Италия, Апулия
</t>
    </r>
    <r>
      <rPr>
        <i/>
        <sz val="11"/>
        <color theme="1"/>
        <rFont val="Times New Roman"/>
        <family val="1"/>
        <charset val="204"/>
      </rPr>
      <t xml:space="preserve">Шардоне 90%.Фиано 10%.     </t>
    </r>
  </si>
  <si>
    <r>
      <rPr>
        <b/>
        <sz val="11"/>
        <color theme="1"/>
        <rFont val="Times New Roman"/>
        <family val="1"/>
        <charset val="204"/>
      </rPr>
      <t>Джозеф Гевюрцтраминер Альто Адидже ДОК 2017</t>
    </r>
    <r>
      <rPr>
        <sz val="11"/>
        <color theme="1"/>
        <rFont val="Times New Roman"/>
        <family val="1"/>
        <charset val="204"/>
      </rPr>
      <t xml:space="preserve">
(J.Hofstatter) Италия, Альто-Ададже
</t>
    </r>
    <r>
      <rPr>
        <i/>
        <sz val="11"/>
        <color theme="1"/>
        <rFont val="Times New Roman"/>
        <family val="1"/>
        <charset val="204"/>
      </rPr>
      <t xml:space="preserve">Гевюрцтраминер 100%.     </t>
    </r>
  </si>
  <si>
    <r>
      <rPr>
        <b/>
        <sz val="11"/>
        <color theme="1"/>
        <rFont val="Times New Roman"/>
        <family val="1"/>
        <charset val="204"/>
      </rPr>
      <t>Совиньон Коллио ДОК 2017</t>
    </r>
    <r>
      <rPr>
        <sz val="11"/>
        <color theme="1"/>
        <rFont val="Times New Roman"/>
        <family val="1"/>
        <charset val="204"/>
      </rPr>
      <t xml:space="preserve">
(Livio Felluga) Италия, Фриули
</t>
    </r>
    <r>
      <rPr>
        <i/>
        <sz val="11"/>
        <color theme="1"/>
        <rFont val="Times New Roman"/>
        <family val="1"/>
        <charset val="204"/>
      </rPr>
      <t xml:space="preserve">Совиньон Блан 100%.     </t>
    </r>
  </si>
  <si>
    <r>
      <rPr>
        <b/>
        <sz val="11"/>
        <color theme="1"/>
        <rFont val="Times New Roman"/>
        <family val="1"/>
        <charset val="204"/>
      </rPr>
      <t xml:space="preserve">Пино Гриджио Коллио ДОК Йезера 2017 </t>
    </r>
    <r>
      <rPr>
        <sz val="11"/>
        <color theme="1"/>
        <rFont val="Times New Roman"/>
        <family val="1"/>
        <charset val="204"/>
      </rPr>
      <t xml:space="preserve">
(VENICA &amp; VENICA) Италия, Фриули
</t>
    </r>
    <r>
      <rPr>
        <i/>
        <sz val="11"/>
        <color theme="1"/>
        <rFont val="Times New Roman"/>
        <family val="1"/>
        <charset val="204"/>
      </rPr>
      <t xml:space="preserve">Пино Гриджо 100%.     </t>
    </r>
  </si>
  <si>
    <r>
      <rPr>
        <b/>
        <sz val="11"/>
        <color theme="1"/>
        <rFont val="Times New Roman"/>
        <family val="1"/>
        <charset val="204"/>
      </rPr>
      <t>Шардоне Карделлино Альто Адидже ДОК 2017</t>
    </r>
    <r>
      <rPr>
        <sz val="11"/>
        <color theme="1"/>
        <rFont val="Times New Roman"/>
        <family val="1"/>
        <charset val="204"/>
      </rPr>
      <t xml:space="preserve">
(Elena Walch) Италия, ТРЕНТИНО АЛЬТО АДИДЖЕ
</t>
    </r>
    <r>
      <rPr>
        <i/>
        <sz val="11"/>
        <color theme="1"/>
        <rFont val="Times New Roman"/>
        <family val="1"/>
        <charset val="204"/>
      </rPr>
      <t xml:space="preserve">Шардоне 100%.     </t>
    </r>
  </si>
  <si>
    <r>
      <rPr>
        <b/>
        <sz val="11"/>
        <color theme="1"/>
        <rFont val="Times New Roman"/>
        <family val="1"/>
        <charset val="204"/>
      </rPr>
      <t>Совиньон  Коллио ДОК Ронко дель Черо 2017</t>
    </r>
    <r>
      <rPr>
        <sz val="11"/>
        <color theme="1"/>
        <rFont val="Times New Roman"/>
        <family val="1"/>
        <charset val="204"/>
      </rPr>
      <t xml:space="preserve">
(VENICA &amp; VENICA) Италия, Фриули
</t>
    </r>
    <r>
      <rPr>
        <i/>
        <sz val="11"/>
        <color theme="1"/>
        <rFont val="Times New Roman"/>
        <family val="1"/>
        <charset val="204"/>
      </rPr>
      <t xml:space="preserve">Совиньон Блан 100%.     </t>
    </r>
  </si>
  <si>
    <r>
      <rPr>
        <b/>
        <sz val="11"/>
        <color theme="1"/>
        <rFont val="Times New Roman"/>
        <family val="1"/>
        <charset val="204"/>
      </rPr>
      <t>Шабли Премьер Крю АОС Кот де Леше 2015</t>
    </r>
    <r>
      <rPr>
        <sz val="11"/>
        <color theme="1"/>
        <rFont val="Times New Roman"/>
        <family val="1"/>
        <charset val="204"/>
      </rPr>
      <t xml:space="preserve">
(La Chablisienne) Франция, Бургундия
</t>
    </r>
    <r>
      <rPr>
        <i/>
        <sz val="11"/>
        <color theme="1"/>
        <rFont val="Times New Roman"/>
        <family val="1"/>
        <charset val="204"/>
      </rPr>
      <t xml:space="preserve">Шардоне 100%.     </t>
    </r>
  </si>
  <si>
    <r>
      <rPr>
        <b/>
        <sz val="11"/>
        <color theme="1"/>
        <rFont val="Times New Roman"/>
        <family val="1"/>
        <charset val="204"/>
      </rPr>
      <t>Сансэр Комт Лафон Гранд Кювэ AOC 2016</t>
    </r>
    <r>
      <rPr>
        <sz val="11"/>
        <color theme="1"/>
        <rFont val="Times New Roman"/>
        <family val="1"/>
        <charset val="204"/>
      </rPr>
      <t xml:space="preserve">
(de Ladoucette) Франция, Долина Луары
</t>
    </r>
    <r>
      <rPr>
        <i/>
        <sz val="11"/>
        <color theme="1"/>
        <rFont val="Times New Roman"/>
        <family val="1"/>
        <charset val="204"/>
      </rPr>
      <t xml:space="preserve">Совиньон Блан 100%.     </t>
    </r>
  </si>
  <si>
    <r>
      <rPr>
        <b/>
        <sz val="11"/>
        <color theme="1"/>
        <rFont val="Times New Roman"/>
        <family val="1"/>
        <charset val="204"/>
      </rPr>
      <t>Мерсо AOC 2015</t>
    </r>
    <r>
      <rPr>
        <sz val="11"/>
        <color theme="1"/>
        <rFont val="Times New Roman"/>
        <family val="1"/>
        <charset val="204"/>
      </rPr>
      <t xml:space="preserve">
(Louis Jadot) Франция, Бургундия
</t>
    </r>
    <r>
      <rPr>
        <i/>
        <sz val="11"/>
        <color theme="1"/>
        <rFont val="Times New Roman"/>
        <family val="1"/>
        <charset val="204"/>
      </rPr>
      <t xml:space="preserve">Шардоне 100%.     </t>
    </r>
  </si>
  <si>
    <r>
      <rPr>
        <b/>
        <sz val="11"/>
        <color theme="1"/>
        <rFont val="Times New Roman"/>
        <family val="1"/>
        <charset val="204"/>
      </rPr>
      <t xml:space="preserve">Куне Ресерва Риоха ДОК 2014 </t>
    </r>
    <r>
      <rPr>
        <sz val="11"/>
        <color theme="1"/>
        <rFont val="Times New Roman"/>
        <family val="1"/>
        <charset val="204"/>
      </rPr>
      <t xml:space="preserve">
(CVNE) Испания, Риоха
</t>
    </r>
    <r>
      <rPr>
        <i/>
        <sz val="11"/>
        <color theme="1"/>
        <rFont val="Times New Roman"/>
        <family val="1"/>
        <charset val="204"/>
      </rPr>
      <t xml:space="preserve">Темпранильо 85%.Гарнача Тинто 5%.Грасиано 5%.Масуэло 5%.     </t>
    </r>
  </si>
  <si>
    <r>
      <rPr>
        <b/>
        <sz val="11"/>
        <color theme="1"/>
        <rFont val="Times New Roman"/>
        <family val="1"/>
        <charset val="204"/>
      </rPr>
      <t xml:space="preserve">Лефкадия Каберне Фран 2015 </t>
    </r>
    <r>
      <rPr>
        <sz val="11"/>
        <color theme="1"/>
        <rFont val="Times New Roman"/>
        <family val="1"/>
        <charset val="204"/>
      </rPr>
      <t xml:space="preserve">
(Лефкадия) Россия, Крым
</t>
    </r>
    <r>
      <rPr>
        <i/>
        <sz val="11"/>
        <color theme="1"/>
        <rFont val="Times New Roman"/>
        <family val="1"/>
        <charset val="204"/>
      </rPr>
      <t xml:space="preserve">Каберне Фран 100%.     </t>
    </r>
  </si>
  <si>
    <r>
      <rPr>
        <b/>
        <sz val="11"/>
        <color theme="1"/>
        <rFont val="Times New Roman"/>
        <family val="1"/>
        <charset val="204"/>
      </rPr>
      <t>Шато О Сельв Грав АОС 2015</t>
    </r>
    <r>
      <rPr>
        <sz val="11"/>
        <color theme="1"/>
        <rFont val="Times New Roman"/>
        <family val="1"/>
        <charset val="204"/>
      </rPr>
      <t xml:space="preserve">
(Chateau Haut Selve) Франция, Бордо
</t>
    </r>
    <r>
      <rPr>
        <i/>
        <sz val="11"/>
        <color theme="1"/>
        <rFont val="Times New Roman"/>
        <family val="1"/>
        <charset val="204"/>
      </rPr>
      <t xml:space="preserve">Мерло 60%.Каберне Совиньон 40%.     </t>
    </r>
  </si>
  <si>
    <r>
      <rPr>
        <b/>
        <sz val="11"/>
        <color theme="1"/>
        <rFont val="Times New Roman"/>
        <family val="1"/>
        <charset val="204"/>
      </rPr>
      <t>РедиМоре Ирпинья Альянико ДОК 2015</t>
    </r>
    <r>
      <rPr>
        <sz val="11"/>
        <color theme="1"/>
        <rFont val="Times New Roman"/>
        <family val="1"/>
        <charset val="204"/>
      </rPr>
      <t xml:space="preserve">
(Mastroberardino) Италия, Тоскана
</t>
    </r>
    <r>
      <rPr>
        <i/>
        <sz val="11"/>
        <color theme="1"/>
        <rFont val="Times New Roman"/>
        <family val="1"/>
        <charset val="204"/>
      </rPr>
      <t xml:space="preserve">Альянико 100%.     </t>
    </r>
  </si>
  <si>
    <r>
      <rPr>
        <b/>
        <sz val="11"/>
        <color theme="1"/>
        <rFont val="Times New Roman"/>
        <family val="1"/>
        <charset val="204"/>
      </rPr>
      <t>Вилла Антинори Кьянти Классико ДОКГ Ризерва 2013</t>
    </r>
    <r>
      <rPr>
        <sz val="11"/>
        <color theme="1"/>
        <rFont val="Times New Roman"/>
        <family val="1"/>
        <charset val="204"/>
      </rPr>
      <t xml:space="preserve">
(Antinori) Италия, Тоскана
</t>
    </r>
    <r>
      <rPr>
        <i/>
        <sz val="11"/>
        <color theme="1"/>
        <rFont val="Times New Roman"/>
        <family val="1"/>
        <charset val="204"/>
      </rPr>
      <t xml:space="preserve">Санджовезе 100%.Каберне Совиньон и Мерло 10%.     </t>
    </r>
  </si>
  <si>
    <r>
      <rPr>
        <b/>
        <sz val="11"/>
        <color theme="1"/>
        <rFont val="Times New Roman"/>
        <family val="1"/>
        <charset val="204"/>
      </rPr>
      <t xml:space="preserve">Ле Мортелле Ботросекко Маремма Тоскана ДОК 2014 </t>
    </r>
    <r>
      <rPr>
        <sz val="11"/>
        <color theme="1"/>
        <rFont val="Times New Roman"/>
        <family val="1"/>
        <charset val="204"/>
      </rPr>
      <t xml:space="preserve">(Antinori) Италия, Тоскана
</t>
    </r>
    <r>
      <rPr>
        <i/>
        <sz val="11"/>
        <color theme="1"/>
        <rFont val="Times New Roman"/>
        <family val="1"/>
        <charset val="204"/>
      </rPr>
      <t xml:space="preserve">Санджовезе 100%.Каберне Совиньон и Мерло 10%.     </t>
    </r>
  </si>
  <si>
    <r>
      <rPr>
        <b/>
        <sz val="11"/>
        <color theme="1"/>
        <rFont val="Times New Roman"/>
        <family val="1"/>
        <charset val="204"/>
      </rPr>
      <t>Торбрек Вудкаттерс Шираз 2016</t>
    </r>
    <r>
      <rPr>
        <sz val="11"/>
        <color theme="1"/>
        <rFont val="Times New Roman"/>
        <family val="1"/>
        <charset val="204"/>
      </rPr>
      <t xml:space="preserve">
(Torbreck) Австралия, Южная Австралия
</t>
    </r>
    <r>
      <rPr>
        <i/>
        <sz val="11"/>
        <color theme="1"/>
        <rFont val="Times New Roman"/>
        <family val="1"/>
        <charset val="204"/>
      </rPr>
      <t xml:space="preserve">Шираз 100%.     </t>
    </r>
  </si>
  <si>
    <r>
      <rPr>
        <b/>
        <sz val="11"/>
        <color theme="1"/>
        <rFont val="Times New Roman"/>
        <family val="1"/>
        <charset val="204"/>
      </rPr>
      <t xml:space="preserve">Иль Бручато Болгери ДОК 2016 </t>
    </r>
    <r>
      <rPr>
        <sz val="11"/>
        <color theme="1"/>
        <rFont val="Times New Roman"/>
        <family val="1"/>
        <charset val="204"/>
      </rPr>
      <t xml:space="preserve">
(Antinori) Италия, Тоскана
</t>
    </r>
    <r>
      <rPr>
        <i/>
        <sz val="11"/>
        <color theme="1"/>
        <rFont val="Times New Roman"/>
        <family val="1"/>
        <charset val="204"/>
      </rPr>
      <t xml:space="preserve">Каберне Совиньон 60%.Мерло 30%.Сира 10%.       </t>
    </r>
  </si>
  <si>
    <r>
      <rPr>
        <b/>
        <sz val="11"/>
        <color theme="1"/>
        <rFont val="Times New Roman"/>
        <family val="1"/>
        <charset val="204"/>
      </rPr>
      <t>Инсолио дель Чингиале Тоскана ИГТ 2016</t>
    </r>
    <r>
      <rPr>
        <sz val="11"/>
        <color theme="1"/>
        <rFont val="Times New Roman"/>
        <family val="1"/>
        <charset val="204"/>
      </rPr>
      <t xml:space="preserve">
(Campo di Sasso) Италия, Тоскана
</t>
    </r>
    <r>
      <rPr>
        <i/>
        <sz val="11"/>
        <color theme="1"/>
        <rFont val="Times New Roman"/>
        <family val="1"/>
        <charset val="204"/>
      </rPr>
      <t xml:space="preserve">Сира.Каберне Фран.Мерло.Пти Вердо.     </t>
    </r>
  </si>
  <si>
    <r>
      <rPr>
        <b/>
        <sz val="11"/>
        <color theme="1"/>
        <rFont val="Times New Roman"/>
        <family val="1"/>
        <charset val="204"/>
      </rPr>
      <t>Лефкадия Мальбек 2014</t>
    </r>
    <r>
      <rPr>
        <sz val="11"/>
        <color theme="1"/>
        <rFont val="Times New Roman"/>
        <family val="1"/>
        <charset val="204"/>
      </rPr>
      <t xml:space="preserve">
(Лефкадия) Россия, Краснодарский край
</t>
    </r>
    <r>
      <rPr>
        <i/>
        <sz val="11"/>
        <color theme="1"/>
        <rFont val="Times New Roman"/>
        <family val="1"/>
        <charset val="204"/>
      </rPr>
      <t xml:space="preserve">Мальбек 100%.     </t>
    </r>
  </si>
  <si>
    <r>
      <rPr>
        <b/>
        <sz val="11"/>
        <color theme="1"/>
        <rFont val="Times New Roman"/>
        <family val="1"/>
        <charset val="204"/>
      </rPr>
      <t>Шато Лафит-Каркассэ Сэнт-Эстеф АОС 2013</t>
    </r>
    <r>
      <rPr>
        <sz val="11"/>
        <color theme="1"/>
        <rFont val="Times New Roman"/>
        <family val="1"/>
        <charset val="204"/>
      </rPr>
      <t xml:space="preserve">
(Chateau Laffitte-Carcasset) Франция, Бордо
</t>
    </r>
    <r>
      <rPr>
        <i/>
        <sz val="11"/>
        <color theme="1"/>
        <rFont val="Times New Roman"/>
        <family val="1"/>
        <charset val="204"/>
      </rPr>
      <t xml:space="preserve">Каберне Совиньон 60%.Мерло 40%.     </t>
    </r>
  </si>
  <si>
    <r>
      <rPr>
        <b/>
        <sz val="11"/>
        <color theme="1"/>
        <rFont val="Times New Roman"/>
        <family val="1"/>
        <charset val="204"/>
      </rPr>
      <t>Куне Империал Ресерва Риоха ДОК 2014</t>
    </r>
    <r>
      <rPr>
        <sz val="11"/>
        <color theme="1"/>
        <rFont val="Times New Roman"/>
        <family val="1"/>
        <charset val="204"/>
      </rPr>
      <t xml:space="preserve">
(CVNE) Испания, Риоха
</t>
    </r>
    <r>
      <rPr>
        <i/>
        <sz val="11"/>
        <color theme="1"/>
        <rFont val="Times New Roman"/>
        <family val="1"/>
        <charset val="204"/>
      </rPr>
      <t xml:space="preserve">Темпранильо 85%.Грасиано 10%.Масуэло (Каринена) 5%.    </t>
    </r>
    <r>
      <rPr>
        <sz val="11"/>
        <color theme="1"/>
        <rFont val="Times New Roman"/>
        <family val="1"/>
        <charset val="204"/>
      </rPr>
      <t xml:space="preserve">   </t>
    </r>
  </si>
  <si>
    <r>
      <rPr>
        <b/>
        <sz val="11"/>
        <color theme="1"/>
        <rFont val="Times New Roman"/>
        <family val="1"/>
        <charset val="204"/>
      </rPr>
      <t>Брунелло ди Монтальчино ДОКГ 2013</t>
    </r>
    <r>
      <rPr>
        <sz val="11"/>
        <color theme="1"/>
        <rFont val="Times New Roman"/>
        <family val="1"/>
        <charset val="204"/>
      </rPr>
      <t xml:space="preserve">
(Col d'Orcia) Италия, Тоскана
</t>
    </r>
    <r>
      <rPr>
        <i/>
        <sz val="11"/>
        <color theme="1"/>
        <rFont val="Times New Roman"/>
        <family val="1"/>
        <charset val="204"/>
      </rPr>
      <t xml:space="preserve">Санджовезе (Брунелло) 100%.     </t>
    </r>
  </si>
  <si>
    <r>
      <rPr>
        <b/>
        <sz val="11"/>
        <color theme="1"/>
        <rFont val="Times New Roman"/>
        <family val="1"/>
        <charset val="204"/>
      </rPr>
      <t>Шато Мон-Редон Шатонёф-дю-Пап АОС 2015</t>
    </r>
    <r>
      <rPr>
        <sz val="11"/>
        <color theme="1"/>
        <rFont val="Times New Roman"/>
        <family val="1"/>
        <charset val="204"/>
      </rPr>
      <t xml:space="preserve">
(Chateau Mont-Redon) Франция, Долина Роны
</t>
    </r>
    <r>
      <rPr>
        <i/>
        <sz val="11"/>
        <color theme="1"/>
        <rFont val="Times New Roman"/>
        <family val="1"/>
        <charset val="204"/>
      </rPr>
      <t xml:space="preserve">Гренаш.Сира.Мурведр.Сенсо.Кунуаз.Мюскарден.Вакарез.  </t>
    </r>
    <r>
      <rPr>
        <sz val="11"/>
        <color theme="1"/>
        <rFont val="Times New Roman"/>
        <family val="1"/>
        <charset val="204"/>
      </rPr>
      <t xml:space="preserve">   </t>
    </r>
  </si>
  <si>
    <r>
      <rPr>
        <b/>
        <sz val="11"/>
        <color theme="1"/>
        <rFont val="Times New Roman"/>
        <family val="1"/>
        <charset val="204"/>
      </rPr>
      <t>Торбрек Зе Стединг 2015</t>
    </r>
    <r>
      <rPr>
        <sz val="11"/>
        <color theme="1"/>
        <rFont val="Times New Roman"/>
        <family val="1"/>
        <charset val="204"/>
      </rPr>
      <t xml:space="preserve">
(Torbreck) Австралия, Южная Австралия
</t>
    </r>
    <r>
      <rPr>
        <i/>
        <sz val="11"/>
        <color theme="1"/>
        <rFont val="Times New Roman"/>
        <family val="1"/>
        <charset val="204"/>
      </rPr>
      <t xml:space="preserve">Гренаш/Гарнача 77%.Матаро 15%.Шираз 8%.     </t>
    </r>
  </si>
  <si>
    <r>
      <rPr>
        <b/>
        <sz val="11"/>
        <color theme="1"/>
        <rFont val="Times New Roman"/>
        <family val="1"/>
        <charset val="204"/>
      </rPr>
      <t>Савини-ле-Бон Премьер Крю "Ле Лявьер" АОС 2014</t>
    </r>
    <r>
      <rPr>
        <sz val="11"/>
        <color theme="1"/>
        <rFont val="Times New Roman"/>
        <family val="1"/>
        <charset val="204"/>
      </rPr>
      <t xml:space="preserve">
(Louis Jadot) Франция, Бургундия
</t>
    </r>
    <r>
      <rPr>
        <i/>
        <sz val="11"/>
        <color theme="1"/>
        <rFont val="Times New Roman"/>
        <family val="1"/>
        <charset val="204"/>
      </rPr>
      <t xml:space="preserve">Пино Нуар 100%.     </t>
    </r>
  </si>
  <si>
    <r>
      <rPr>
        <b/>
        <sz val="11"/>
        <color theme="1"/>
        <rFont val="Times New Roman"/>
        <family val="1"/>
        <charset val="204"/>
      </rPr>
      <t>Мансо де Веласко Каберне Совиньон 2013</t>
    </r>
    <r>
      <rPr>
        <sz val="11"/>
        <color theme="1"/>
        <rFont val="Times New Roman"/>
        <family val="1"/>
        <charset val="204"/>
      </rPr>
      <t xml:space="preserve">
(Miguel Torres) Чили, ЦЕНТРАЛЬНАЯ ДОЛИНА
</t>
    </r>
    <r>
      <rPr>
        <i/>
        <sz val="11"/>
        <color theme="1"/>
        <rFont val="Times New Roman"/>
        <family val="1"/>
        <charset val="204"/>
      </rPr>
      <t xml:space="preserve">Каберне Совиньон 100%.     </t>
    </r>
  </si>
  <si>
    <r>
      <rPr>
        <b/>
        <sz val="11"/>
        <color theme="1"/>
        <rFont val="Times New Roman"/>
        <family val="1"/>
        <charset val="204"/>
      </rPr>
      <t>Бароло ДОКГ Тортониано 2014</t>
    </r>
    <r>
      <rPr>
        <sz val="11"/>
        <color theme="1"/>
        <rFont val="Times New Roman"/>
        <family val="1"/>
        <charset val="204"/>
      </rPr>
      <t xml:space="preserve">
(Michele Chiarlo) Италия, Пьемонт
</t>
    </r>
    <r>
      <rPr>
        <i/>
        <sz val="11"/>
        <color theme="1"/>
        <rFont val="Times New Roman"/>
        <family val="1"/>
        <charset val="204"/>
      </rPr>
      <t xml:space="preserve">Неббиоло 100%.     </t>
    </r>
  </si>
  <si>
    <r>
      <rPr>
        <b/>
        <sz val="11"/>
        <color theme="1"/>
        <rFont val="Times New Roman"/>
        <family val="1"/>
        <charset val="204"/>
      </rPr>
      <t>Шато О-Сарп Сэнт-Эмильон Гран Крю АОС 2013</t>
    </r>
    <r>
      <rPr>
        <sz val="11"/>
        <color theme="1"/>
        <rFont val="Times New Roman"/>
        <family val="1"/>
        <charset val="204"/>
      </rPr>
      <t xml:space="preserve">
(Chateau Haut Sarpe) Франция, Бордо
</t>
    </r>
    <r>
      <rPr>
        <i/>
        <sz val="11"/>
        <color theme="1"/>
        <rFont val="Times New Roman"/>
        <family val="1"/>
        <charset val="204"/>
      </rPr>
      <t xml:space="preserve">Мерло 70%.Каберне Фран 30%.     </t>
    </r>
  </si>
  <si>
    <r>
      <rPr>
        <b/>
        <sz val="11"/>
        <color theme="1"/>
        <rFont val="Times New Roman"/>
        <family val="1"/>
        <charset val="204"/>
      </rPr>
      <t>Куне Империал Гран Ресерва Риоха ДОК 2011</t>
    </r>
    <r>
      <rPr>
        <sz val="11"/>
        <color theme="1"/>
        <rFont val="Times New Roman"/>
        <family val="1"/>
        <charset val="204"/>
      </rPr>
      <t xml:space="preserve">
(CVNE) Испания, Риоха
</t>
    </r>
    <r>
      <rPr>
        <i/>
        <sz val="11"/>
        <color theme="1"/>
        <rFont val="Times New Roman"/>
        <family val="1"/>
        <charset val="204"/>
      </rPr>
      <t xml:space="preserve">Темпранильо 85%.Грасиано 10%.Масуэло (Каринена) 5%.   </t>
    </r>
    <r>
      <rPr>
        <sz val="11"/>
        <color theme="1"/>
        <rFont val="Times New Roman"/>
        <family val="1"/>
        <charset val="204"/>
      </rPr>
      <t xml:space="preserve">  </t>
    </r>
  </si>
  <si>
    <r>
      <rPr>
        <b/>
        <sz val="11"/>
        <color theme="1"/>
        <rFont val="Times New Roman"/>
        <family val="1"/>
        <charset val="204"/>
      </rPr>
      <t>Пино Неро Кастелло делла Сала Умбрия ИГТ 2014</t>
    </r>
    <r>
      <rPr>
        <sz val="11"/>
        <color theme="1"/>
        <rFont val="Times New Roman"/>
        <family val="1"/>
        <charset val="204"/>
      </rPr>
      <t xml:space="preserve">
(Antinori) Италия, Умбрия
</t>
    </r>
    <r>
      <rPr>
        <i/>
        <sz val="11"/>
        <color theme="1"/>
        <rFont val="Times New Roman"/>
        <family val="1"/>
        <charset val="204"/>
      </rPr>
      <t xml:space="preserve">Пино Нуар 100%.     </t>
    </r>
  </si>
  <si>
    <r>
      <rPr>
        <b/>
        <sz val="11"/>
        <color theme="1"/>
        <rFont val="Times New Roman"/>
        <family val="1"/>
        <charset val="204"/>
      </rPr>
      <t>Бокка ди Лупо Кастель дель Монте ДОК 2013</t>
    </r>
    <r>
      <rPr>
        <sz val="11"/>
        <color theme="1"/>
        <rFont val="Times New Roman"/>
        <family val="1"/>
        <charset val="204"/>
      </rPr>
      <t xml:space="preserve">
(Tormaresca) Италия, Апулия
</t>
    </r>
    <r>
      <rPr>
        <i/>
        <sz val="11"/>
        <color theme="1"/>
        <rFont val="Times New Roman"/>
        <family val="1"/>
        <charset val="204"/>
      </rPr>
      <t xml:space="preserve">Альянико 100%.     </t>
    </r>
  </si>
  <si>
    <t>Сумма без скидки</t>
  </si>
  <si>
    <t>Цена при заказе от 10 тыс. руб. в ассортименте (скидка до 23%)</t>
  </si>
  <si>
    <t>Цена при заказе от 20 тыс. руб. в ассортименте (скидка до 27%)</t>
  </si>
  <si>
    <t>Цена при заказе от 35 тыс. руб. в ассортименте (скидка до 34%)</t>
  </si>
</sst>
</file>

<file path=xl/styles.xml><?xml version="1.0" encoding="utf-8"?>
<styleSheet xmlns="http://schemas.openxmlformats.org/spreadsheetml/2006/main">
  <numFmts count="3">
    <numFmt numFmtId="164" formatCode="0000000"/>
    <numFmt numFmtId="165" formatCode="0.0000"/>
    <numFmt numFmtId="166" formatCode="#,##0.000"/>
  </numFmts>
  <fonts count="9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b/>
      <sz val="11"/>
      <color rgb="FFFF0000"/>
      <name val="Times New Roman"/>
      <family val="1"/>
      <charset val="204"/>
    </font>
    <font>
      <i/>
      <sz val="11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F4ECC5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</fills>
  <borders count="30">
    <border>
      <left/>
      <right/>
      <top/>
      <bottom/>
      <diagonal/>
    </border>
    <border>
      <left style="thin">
        <color rgb="FFCCC085"/>
      </left>
      <right/>
      <top style="thin">
        <color rgb="FFCCC085"/>
      </top>
      <bottom/>
      <diagonal/>
    </border>
    <border>
      <left style="thin">
        <color rgb="FFCCC085"/>
      </left>
      <right/>
      <top style="thin">
        <color rgb="FFCCC085"/>
      </top>
      <bottom style="thin">
        <color rgb="FFCCC085"/>
      </bottom>
      <diagonal/>
    </border>
    <border>
      <left style="thin">
        <color rgb="FFCCC085"/>
      </left>
      <right style="thin">
        <color rgb="FFCCC085"/>
      </right>
      <top style="thin">
        <color rgb="FFCCC085"/>
      </top>
      <bottom/>
      <diagonal/>
    </border>
    <border>
      <left style="thin">
        <color rgb="FFCCC085"/>
      </left>
      <right style="thin">
        <color rgb="FFCCC085"/>
      </right>
      <top style="thin">
        <color rgb="FFCCC085"/>
      </top>
      <bottom style="thin">
        <color rgb="FFCCC0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1">
    <xf numFmtId="0" fontId="0" fillId="0" borderId="0"/>
  </cellStyleXfs>
  <cellXfs count="72">
    <xf numFmtId="0" fontId="0" fillId="0" borderId="0" xfId="0"/>
    <xf numFmtId="164" fontId="1" fillId="0" borderId="2" xfId="0" applyNumberFormat="1" applyFont="1" applyBorder="1" applyAlignment="1">
      <alignment vertical="top" wrapText="1"/>
    </xf>
    <xf numFmtId="0" fontId="1" fillId="0" borderId="2" xfId="0" applyFont="1" applyBorder="1" applyAlignment="1">
      <alignment vertical="top" wrapText="1"/>
    </xf>
    <xf numFmtId="0" fontId="1" fillId="3" borderId="2" xfId="0" applyFont="1" applyFill="1" applyBorder="1" applyAlignment="1">
      <alignment vertical="top" wrapText="1"/>
    </xf>
    <xf numFmtId="4" fontId="1" fillId="0" borderId="4" xfId="0" applyNumberFormat="1" applyFont="1" applyBorder="1" applyAlignment="1">
      <alignment horizontal="right" vertical="top"/>
    </xf>
    <xf numFmtId="165" fontId="1" fillId="0" borderId="4" xfId="0" applyNumberFormat="1" applyFont="1" applyBorder="1" applyAlignment="1">
      <alignment horizontal="right" vertical="top" wrapText="1"/>
    </xf>
    <xf numFmtId="166" fontId="1" fillId="0" borderId="4" xfId="0" applyNumberFormat="1" applyFont="1" applyBorder="1" applyAlignment="1">
      <alignment horizontal="right" vertical="top" wrapText="1"/>
    </xf>
    <xf numFmtId="2" fontId="1" fillId="0" borderId="4" xfId="0" applyNumberFormat="1" applyFont="1" applyBorder="1" applyAlignment="1">
      <alignment horizontal="right" vertical="top" wrapText="1"/>
    </xf>
    <xf numFmtId="0" fontId="1" fillId="0" borderId="4" xfId="0" applyFont="1" applyBorder="1" applyAlignment="1">
      <alignment horizontal="left" vertical="top" wrapText="1"/>
    </xf>
    <xf numFmtId="2" fontId="1" fillId="0" borderId="4" xfId="0" applyNumberFormat="1" applyFont="1" applyBorder="1" applyAlignment="1">
      <alignment horizontal="right" vertical="top"/>
    </xf>
    <xf numFmtId="1" fontId="1" fillId="0" borderId="2" xfId="0" applyNumberFormat="1" applyFont="1" applyBorder="1" applyAlignment="1">
      <alignment vertical="top" wrapText="1"/>
    </xf>
    <xf numFmtId="0" fontId="2" fillId="2" borderId="1" xfId="0" applyFont="1" applyFill="1" applyBorder="1" applyAlignment="1">
      <alignment vertical="top" wrapText="1"/>
    </xf>
    <xf numFmtId="0" fontId="2" fillId="3" borderId="1" xfId="0" applyFont="1" applyFill="1" applyBorder="1" applyAlignment="1">
      <alignment vertical="top" wrapText="1"/>
    </xf>
    <xf numFmtId="0" fontId="2" fillId="2" borderId="4" xfId="0" applyFont="1" applyFill="1" applyBorder="1" applyAlignment="1">
      <alignment horizontal="left" vertical="top" wrapText="1"/>
    </xf>
    <xf numFmtId="0" fontId="2" fillId="2" borderId="3" xfId="0" applyFont="1" applyFill="1" applyBorder="1" applyAlignment="1">
      <alignment vertical="top" wrapText="1"/>
    </xf>
    <xf numFmtId="3" fontId="0" fillId="0" borderId="0" xfId="0" applyNumberFormat="1" applyProtection="1">
      <protection hidden="1"/>
    </xf>
    <xf numFmtId="3" fontId="1" fillId="0" borderId="0" xfId="0" applyNumberFormat="1" applyFont="1" applyAlignment="1" applyProtection="1">
      <alignment horizontal="center" vertical="center"/>
      <protection hidden="1"/>
    </xf>
    <xf numFmtId="3" fontId="0" fillId="0" borderId="0" xfId="0" applyNumberFormat="1" applyAlignment="1" applyProtection="1">
      <alignment horizontal="center" vertical="center"/>
      <protection hidden="1"/>
    </xf>
    <xf numFmtId="0" fontId="1" fillId="0" borderId="0" xfId="0" applyFont="1" applyProtection="1">
      <protection hidden="1"/>
    </xf>
    <xf numFmtId="0" fontId="1" fillId="3" borderId="0" xfId="0" applyFont="1" applyFill="1" applyProtection="1">
      <protection hidden="1"/>
    </xf>
    <xf numFmtId="0" fontId="0" fillId="0" borderId="0" xfId="0" applyProtection="1">
      <protection hidden="1"/>
    </xf>
    <xf numFmtId="0" fontId="1" fillId="0" borderId="5" xfId="0" applyFont="1" applyBorder="1" applyAlignment="1" applyProtection="1">
      <alignment vertical="top" wrapText="1"/>
      <protection hidden="1"/>
    </xf>
    <xf numFmtId="0" fontId="1" fillId="3" borderId="5" xfId="0" applyFont="1" applyFill="1" applyBorder="1" applyAlignment="1" applyProtection="1">
      <alignment vertical="top" wrapText="1"/>
      <protection hidden="1"/>
    </xf>
    <xf numFmtId="164" fontId="1" fillId="0" borderId="5" xfId="0" applyNumberFormat="1" applyFont="1" applyBorder="1" applyAlignment="1" applyProtection="1">
      <alignment vertical="top" wrapText="1"/>
      <protection hidden="1"/>
    </xf>
    <xf numFmtId="1" fontId="1" fillId="0" borderId="5" xfId="0" applyNumberFormat="1" applyFont="1" applyBorder="1" applyAlignment="1" applyProtection="1">
      <alignment vertical="top" wrapText="1"/>
      <protection hidden="1"/>
    </xf>
    <xf numFmtId="4" fontId="1" fillId="0" borderId="5" xfId="0" applyNumberFormat="1" applyFont="1" applyBorder="1" applyAlignment="1" applyProtection="1">
      <alignment horizontal="center" vertical="center"/>
      <protection hidden="1"/>
    </xf>
    <xf numFmtId="164" fontId="1" fillId="0" borderId="10" xfId="0" applyNumberFormat="1" applyFont="1" applyBorder="1" applyAlignment="1" applyProtection="1">
      <alignment vertical="top" wrapText="1"/>
      <protection hidden="1"/>
    </xf>
    <xf numFmtId="0" fontId="1" fillId="3" borderId="10" xfId="0" applyFont="1" applyFill="1" applyBorder="1" applyAlignment="1" applyProtection="1">
      <alignment vertical="top" wrapText="1"/>
      <protection hidden="1"/>
    </xf>
    <xf numFmtId="4" fontId="1" fillId="0" borderId="10" xfId="0" applyNumberFormat="1" applyFont="1" applyBorder="1" applyAlignment="1" applyProtection="1">
      <alignment horizontal="center" vertical="center"/>
      <protection hidden="1"/>
    </xf>
    <xf numFmtId="4" fontId="0" fillId="0" borderId="10" xfId="0" applyNumberFormat="1" applyBorder="1" applyAlignment="1" applyProtection="1">
      <alignment horizontal="center" vertical="center"/>
      <protection hidden="1"/>
    </xf>
    <xf numFmtId="0" fontId="4" fillId="4" borderId="12" xfId="0" applyFont="1" applyFill="1" applyBorder="1" applyAlignment="1" applyProtection="1">
      <alignment horizontal="center" vertical="center" wrapText="1"/>
      <protection hidden="1"/>
    </xf>
    <xf numFmtId="0" fontId="4" fillId="4" borderId="13" xfId="0" applyFont="1" applyFill="1" applyBorder="1" applyAlignment="1" applyProtection="1">
      <alignment horizontal="center" vertical="center" wrapText="1"/>
      <protection hidden="1"/>
    </xf>
    <xf numFmtId="3" fontId="4" fillId="4" borderId="13" xfId="0" applyNumberFormat="1" applyFont="1" applyFill="1" applyBorder="1" applyAlignment="1" applyProtection="1">
      <alignment horizontal="center" vertical="center" wrapText="1"/>
      <protection hidden="1"/>
    </xf>
    <xf numFmtId="3" fontId="5" fillId="4" borderId="13" xfId="0" applyNumberFormat="1" applyFont="1" applyFill="1" applyBorder="1" applyAlignment="1" applyProtection="1">
      <alignment horizontal="center" vertical="center" wrapText="1"/>
      <protection hidden="1"/>
    </xf>
    <xf numFmtId="3" fontId="0" fillId="4" borderId="10" xfId="0" applyNumberFormat="1" applyFill="1" applyBorder="1" applyAlignment="1" applyProtection="1">
      <alignment horizontal="center" vertical="center"/>
      <protection locked="0"/>
    </xf>
    <xf numFmtId="4" fontId="0" fillId="4" borderId="11" xfId="0" applyNumberFormat="1" applyFill="1" applyBorder="1" applyAlignment="1" applyProtection="1">
      <alignment horizontal="center" vertical="center"/>
      <protection hidden="1"/>
    </xf>
    <xf numFmtId="3" fontId="0" fillId="4" borderId="5" xfId="0" applyNumberFormat="1" applyFill="1" applyBorder="1" applyAlignment="1" applyProtection="1">
      <alignment horizontal="center" vertical="center"/>
      <protection locked="0"/>
    </xf>
    <xf numFmtId="3" fontId="7" fillId="4" borderId="13" xfId="0" applyNumberFormat="1" applyFont="1" applyFill="1" applyBorder="1" applyAlignment="1" applyProtection="1">
      <alignment horizontal="center" vertical="center" wrapText="1"/>
      <protection hidden="1"/>
    </xf>
    <xf numFmtId="3" fontId="7" fillId="4" borderId="14" xfId="0" applyNumberFormat="1" applyFont="1" applyFill="1" applyBorder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164" fontId="1" fillId="0" borderId="9" xfId="0" applyNumberFormat="1" applyFont="1" applyBorder="1" applyAlignment="1" applyProtection="1">
      <alignment horizontal="center" vertical="center" wrapText="1"/>
      <protection hidden="1"/>
    </xf>
    <xf numFmtId="0" fontId="1" fillId="0" borderId="6" xfId="0" applyFont="1" applyBorder="1" applyAlignment="1" applyProtection="1">
      <alignment horizontal="center" vertical="center" wrapText="1"/>
      <protection hidden="1"/>
    </xf>
    <xf numFmtId="164" fontId="1" fillId="0" borderId="6" xfId="0" applyNumberFormat="1" applyFont="1" applyBorder="1" applyAlignment="1" applyProtection="1">
      <alignment horizontal="center" vertical="center" wrapText="1"/>
      <protection hidden="1"/>
    </xf>
    <xf numFmtId="1" fontId="1" fillId="0" borderId="6" xfId="0" applyNumberFormat="1" applyFont="1" applyBorder="1" applyAlignment="1" applyProtection="1">
      <alignment horizontal="center" vertical="center" wrapText="1"/>
      <protection hidden="1"/>
    </xf>
    <xf numFmtId="4" fontId="6" fillId="4" borderId="19" xfId="0" applyNumberFormat="1" applyFont="1" applyFill="1" applyBorder="1" applyAlignment="1" applyProtection="1">
      <alignment horizontal="center" vertical="center"/>
      <protection hidden="1"/>
    </xf>
    <xf numFmtId="1" fontId="1" fillId="0" borderId="21" xfId="0" applyNumberFormat="1" applyFont="1" applyBorder="1" applyAlignment="1" applyProtection="1">
      <alignment horizontal="center" vertical="center" wrapText="1"/>
      <protection hidden="1"/>
    </xf>
    <xf numFmtId="1" fontId="1" fillId="0" borderId="22" xfId="0" applyNumberFormat="1" applyFont="1" applyBorder="1" applyAlignment="1" applyProtection="1">
      <alignment vertical="top" wrapText="1"/>
      <protection hidden="1"/>
    </xf>
    <xf numFmtId="0" fontId="1" fillId="3" borderId="22" xfId="0" applyFont="1" applyFill="1" applyBorder="1" applyAlignment="1" applyProtection="1">
      <alignment vertical="top" wrapText="1"/>
      <protection hidden="1"/>
    </xf>
    <xf numFmtId="4" fontId="1" fillId="0" borderId="22" xfId="0" applyNumberFormat="1" applyFont="1" applyBorder="1" applyAlignment="1" applyProtection="1">
      <alignment horizontal="center" vertical="center"/>
      <protection hidden="1"/>
    </xf>
    <xf numFmtId="4" fontId="0" fillId="0" borderId="22" xfId="0" applyNumberFormat="1" applyBorder="1" applyAlignment="1" applyProtection="1">
      <alignment horizontal="center" vertical="center"/>
      <protection hidden="1"/>
    </xf>
    <xf numFmtId="3" fontId="0" fillId="4" borderId="22" xfId="0" applyNumberFormat="1" applyFill="1" applyBorder="1" applyAlignment="1" applyProtection="1">
      <alignment horizontal="center" vertical="center"/>
      <protection locked="0"/>
    </xf>
    <xf numFmtId="4" fontId="0" fillId="4" borderId="23" xfId="0" applyNumberFormat="1" applyFill="1" applyBorder="1" applyAlignment="1" applyProtection="1">
      <alignment horizontal="center" vertical="center"/>
      <protection hidden="1"/>
    </xf>
    <xf numFmtId="164" fontId="1" fillId="0" borderId="24" xfId="0" applyNumberFormat="1" applyFont="1" applyBorder="1" applyAlignment="1" applyProtection="1">
      <alignment horizontal="center" vertical="center" wrapText="1"/>
      <protection hidden="1"/>
    </xf>
    <xf numFmtId="164" fontId="1" fillId="0" borderId="25" xfId="0" applyNumberFormat="1" applyFont="1" applyBorder="1" applyAlignment="1" applyProtection="1">
      <alignment vertical="top" wrapText="1"/>
      <protection hidden="1"/>
    </xf>
    <xf numFmtId="0" fontId="1" fillId="3" borderId="25" xfId="0" applyFont="1" applyFill="1" applyBorder="1" applyAlignment="1" applyProtection="1">
      <alignment vertical="top" wrapText="1"/>
      <protection hidden="1"/>
    </xf>
    <xf numFmtId="4" fontId="1" fillId="0" borderId="25" xfId="0" applyNumberFormat="1" applyFont="1" applyBorder="1" applyAlignment="1" applyProtection="1">
      <alignment horizontal="center" vertical="center"/>
      <protection hidden="1"/>
    </xf>
    <xf numFmtId="4" fontId="0" fillId="0" borderId="7" xfId="0" applyNumberFormat="1" applyBorder="1" applyAlignment="1" applyProtection="1">
      <alignment horizontal="center" vertical="center"/>
      <protection hidden="1"/>
    </xf>
    <xf numFmtId="3" fontId="0" fillId="4" borderId="25" xfId="0" applyNumberFormat="1" applyFill="1" applyBorder="1" applyAlignment="1" applyProtection="1">
      <alignment horizontal="center" vertical="center"/>
      <protection locked="0"/>
    </xf>
    <xf numFmtId="4" fontId="0" fillId="4" borderId="8" xfId="0" applyNumberFormat="1" applyFill="1" applyBorder="1" applyAlignment="1" applyProtection="1">
      <alignment horizontal="center" vertical="center"/>
      <protection hidden="1"/>
    </xf>
    <xf numFmtId="164" fontId="1" fillId="0" borderId="26" xfId="0" applyNumberFormat="1" applyFont="1" applyBorder="1" applyAlignment="1" applyProtection="1">
      <alignment horizontal="center" vertical="center" wrapText="1"/>
      <protection hidden="1"/>
    </xf>
    <xf numFmtId="164" fontId="1" fillId="0" borderId="27" xfId="0" applyNumberFormat="1" applyFont="1" applyBorder="1" applyAlignment="1" applyProtection="1">
      <alignment vertical="top" wrapText="1"/>
      <protection hidden="1"/>
    </xf>
    <xf numFmtId="0" fontId="1" fillId="3" borderId="27" xfId="0" applyFont="1" applyFill="1" applyBorder="1" applyAlignment="1" applyProtection="1">
      <alignment vertical="top" wrapText="1"/>
      <protection hidden="1"/>
    </xf>
    <xf numFmtId="4" fontId="1" fillId="0" borderId="27" xfId="0" applyNumberFormat="1" applyFont="1" applyBorder="1" applyAlignment="1" applyProtection="1">
      <alignment horizontal="center" vertical="center"/>
      <protection hidden="1"/>
    </xf>
    <xf numFmtId="4" fontId="0" fillId="0" borderId="28" xfId="0" applyNumberFormat="1" applyBorder="1" applyAlignment="1" applyProtection="1">
      <alignment horizontal="center" vertical="center"/>
      <protection hidden="1"/>
    </xf>
    <xf numFmtId="3" fontId="0" fillId="4" borderId="27" xfId="0" applyNumberFormat="1" applyFill="1" applyBorder="1" applyAlignment="1" applyProtection="1">
      <alignment horizontal="center" vertical="center"/>
      <protection locked="0"/>
    </xf>
    <xf numFmtId="4" fontId="0" fillId="4" borderId="29" xfId="0" applyNumberFormat="1" applyFill="1" applyBorder="1" applyAlignment="1" applyProtection="1">
      <alignment horizontal="center" vertical="center"/>
      <protection hidden="1"/>
    </xf>
    <xf numFmtId="0" fontId="4" fillId="3" borderId="15" xfId="0" applyFont="1" applyFill="1" applyBorder="1" applyAlignment="1" applyProtection="1">
      <alignment horizontal="center" vertical="center" wrapText="1"/>
      <protection hidden="1"/>
    </xf>
    <xf numFmtId="0" fontId="4" fillId="3" borderId="16" xfId="0" applyFont="1" applyFill="1" applyBorder="1" applyAlignment="1" applyProtection="1">
      <alignment horizontal="center" vertical="center" wrapText="1"/>
      <protection hidden="1"/>
    </xf>
    <xf numFmtId="0" fontId="4" fillId="3" borderId="17" xfId="0" applyFont="1" applyFill="1" applyBorder="1" applyAlignment="1" applyProtection="1">
      <alignment horizontal="center" vertical="center" wrapText="1"/>
      <protection hidden="1"/>
    </xf>
    <xf numFmtId="3" fontId="7" fillId="4" borderId="18" xfId="0" applyNumberFormat="1" applyFont="1" applyFill="1" applyBorder="1" applyAlignment="1">
      <alignment horizontal="center" vertical="center"/>
    </xf>
    <xf numFmtId="3" fontId="7" fillId="4" borderId="20" xfId="0" applyNumberFormat="1" applyFont="1" applyFill="1" applyBorder="1" applyAlignment="1">
      <alignment horizontal="center" vertical="center"/>
    </xf>
    <xf numFmtId="3" fontId="7" fillId="4" borderId="19" xfId="0" applyNumberFormat="1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1285293</xdr:colOff>
      <xdr:row>0</xdr:row>
      <xdr:rowOff>149042</xdr:rowOff>
    </xdr:from>
    <xdr:to>
      <xdr:col>4</xdr:col>
      <xdr:colOff>137795</xdr:colOff>
      <xdr:row>0</xdr:row>
      <xdr:rowOff>1152526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40777" y="149042"/>
          <a:ext cx="5151292" cy="10034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171451</xdr:colOff>
      <xdr:row>0</xdr:row>
      <xdr:rowOff>85726</xdr:rowOff>
    </xdr:from>
    <xdr:to>
      <xdr:col>1</xdr:col>
      <xdr:colOff>912750</xdr:colOff>
      <xdr:row>0</xdr:row>
      <xdr:rowOff>1238034</xdr:rowOff>
    </xdr:to>
    <xdr:pic>
      <xdr:nvPicPr>
        <xdr:cNvPr id="4" name="Рисунок 3" descr="нг 2018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1451" y="85726"/>
          <a:ext cx="1398524" cy="1152308"/>
        </a:xfrm>
        <a:prstGeom prst="rect">
          <a:avLst/>
        </a:prstGeom>
      </xdr:spPr>
    </xdr:pic>
    <xdr:clientData/>
  </xdr:twoCellAnchor>
  <xdr:twoCellAnchor>
    <xdr:from>
      <xdr:col>0</xdr:col>
      <xdr:colOff>649060</xdr:colOff>
      <xdr:row>3</xdr:row>
      <xdr:rowOff>107898</xdr:rowOff>
    </xdr:from>
    <xdr:to>
      <xdr:col>2</xdr:col>
      <xdr:colOff>30725</xdr:colOff>
      <xdr:row>3</xdr:row>
      <xdr:rowOff>596849</xdr:rowOff>
    </xdr:to>
    <xdr:pic>
      <xdr:nvPicPr>
        <xdr:cNvPr id="5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 rot="5400000">
          <a:off x="1344933" y="1890573"/>
          <a:ext cx="488951" cy="1880697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21974</xdr:colOff>
      <xdr:row>3</xdr:row>
      <xdr:rowOff>588056</xdr:rowOff>
    </xdr:from>
    <xdr:to>
      <xdr:col>1</xdr:col>
      <xdr:colOff>1821974</xdr:colOff>
      <xdr:row>5</xdr:row>
      <xdr:rowOff>65585</xdr:rowOff>
    </xdr:to>
    <xdr:pic>
      <xdr:nvPicPr>
        <xdr:cNvPr id="5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 rot="5400000">
          <a:off x="1137120" y="2606942"/>
          <a:ext cx="880675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0</xdr:col>
      <xdr:colOff>578762</xdr:colOff>
      <xdr:row>5</xdr:row>
      <xdr:rowOff>76146</xdr:rowOff>
    </xdr:from>
    <xdr:to>
      <xdr:col>2</xdr:col>
      <xdr:colOff>57618</xdr:colOff>
      <xdr:row>5</xdr:row>
      <xdr:rowOff>542822</xdr:rowOff>
    </xdr:to>
    <xdr:pic>
      <xdr:nvPicPr>
        <xdr:cNvPr id="5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rot="5400000">
          <a:off x="1334368" y="3202234"/>
          <a:ext cx="466676" cy="1977888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22346</xdr:colOff>
      <xdr:row>6</xdr:row>
      <xdr:rowOff>5010</xdr:rowOff>
    </xdr:from>
    <xdr:to>
      <xdr:col>1</xdr:col>
      <xdr:colOff>1822346</xdr:colOff>
      <xdr:row>7</xdr:row>
      <xdr:rowOff>20532</xdr:rowOff>
    </xdr:to>
    <xdr:pic>
      <xdr:nvPicPr>
        <xdr:cNvPr id="5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 rot="5400000">
          <a:off x="1273053" y="3885513"/>
          <a:ext cx="609554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34171</xdr:colOff>
      <xdr:row>6</xdr:row>
      <xdr:rowOff>567104</xdr:rowOff>
    </xdr:from>
    <xdr:to>
      <xdr:col>1</xdr:col>
      <xdr:colOff>1834171</xdr:colOff>
      <xdr:row>7</xdr:row>
      <xdr:rowOff>585879</xdr:rowOff>
    </xdr:to>
    <xdr:pic>
      <xdr:nvPicPr>
        <xdr:cNvPr id="5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 rot="5400000">
          <a:off x="1283251" y="4449234"/>
          <a:ext cx="612807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22720</xdr:colOff>
      <xdr:row>8</xdr:row>
      <xdr:rowOff>33686</xdr:rowOff>
    </xdr:from>
    <xdr:to>
      <xdr:col>1</xdr:col>
      <xdr:colOff>1822720</xdr:colOff>
      <xdr:row>8</xdr:row>
      <xdr:rowOff>499757</xdr:rowOff>
    </xdr:to>
    <xdr:pic>
      <xdr:nvPicPr>
        <xdr:cNvPr id="5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 rot="5400000">
          <a:off x="1345168" y="5030512"/>
          <a:ext cx="466071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27281</xdr:colOff>
      <xdr:row>9</xdr:row>
      <xdr:rowOff>97650</xdr:rowOff>
    </xdr:from>
    <xdr:to>
      <xdr:col>1</xdr:col>
      <xdr:colOff>1827281</xdr:colOff>
      <xdr:row>9</xdr:row>
      <xdr:rowOff>523931</xdr:rowOff>
    </xdr:to>
    <xdr:pic>
      <xdr:nvPicPr>
        <xdr:cNvPr id="5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 rot="5400000">
          <a:off x="1369624" y="5668614"/>
          <a:ext cx="426281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0</xdr:col>
      <xdr:colOff>494219</xdr:colOff>
      <xdr:row>10</xdr:row>
      <xdr:rowOff>90296</xdr:rowOff>
    </xdr:from>
    <xdr:to>
      <xdr:col>2</xdr:col>
      <xdr:colOff>154283</xdr:colOff>
      <xdr:row>10</xdr:row>
      <xdr:rowOff>542827</xdr:rowOff>
    </xdr:to>
    <xdr:pic>
      <xdr:nvPicPr>
        <xdr:cNvPr id="5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 rot="5400000">
          <a:off x="1347501" y="6088869"/>
          <a:ext cx="452531" cy="2159096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21973</xdr:colOff>
      <xdr:row>10</xdr:row>
      <xdr:rowOff>466824</xdr:rowOff>
    </xdr:from>
    <xdr:to>
      <xdr:col>1</xdr:col>
      <xdr:colOff>1821973</xdr:colOff>
      <xdr:row>12</xdr:row>
      <xdr:rowOff>159435</xdr:rowOff>
    </xdr:to>
    <xdr:pic>
      <xdr:nvPicPr>
        <xdr:cNvPr id="59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 rot="5400000">
          <a:off x="1137119" y="6859017"/>
          <a:ext cx="880675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10242</xdr:colOff>
      <xdr:row>11</xdr:row>
      <xdr:rowOff>410588</xdr:rowOff>
    </xdr:from>
    <xdr:to>
      <xdr:col>1</xdr:col>
      <xdr:colOff>1810242</xdr:colOff>
      <xdr:row>13</xdr:row>
      <xdr:rowOff>192455</xdr:rowOff>
    </xdr:to>
    <xdr:pic>
      <xdr:nvPicPr>
        <xdr:cNvPr id="6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 rot="5400000">
          <a:off x="1080760" y="7441441"/>
          <a:ext cx="969932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0</xdr:col>
      <xdr:colOff>516875</xdr:colOff>
      <xdr:row>13</xdr:row>
      <xdr:rowOff>44396</xdr:rowOff>
    </xdr:from>
    <xdr:to>
      <xdr:col>1</xdr:col>
      <xdr:colOff>1661391</xdr:colOff>
      <xdr:row>13</xdr:row>
      <xdr:rowOff>614605</xdr:rowOff>
    </xdr:to>
    <xdr:pic>
      <xdr:nvPicPr>
        <xdr:cNvPr id="6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 rot="5400000">
          <a:off x="1131770" y="8063453"/>
          <a:ext cx="570209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23864</xdr:colOff>
      <xdr:row>13</xdr:row>
      <xdr:rowOff>613567</xdr:rowOff>
    </xdr:from>
    <xdr:to>
      <xdr:col>1</xdr:col>
      <xdr:colOff>1823864</xdr:colOff>
      <xdr:row>15</xdr:row>
      <xdr:rowOff>35555</xdr:rowOff>
    </xdr:to>
    <xdr:pic>
      <xdr:nvPicPr>
        <xdr:cNvPr id="6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 rot="5400000">
          <a:off x="1253838" y="8673029"/>
          <a:ext cx="651020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22654</xdr:colOff>
      <xdr:row>16</xdr:row>
      <xdr:rowOff>185175</xdr:rowOff>
    </xdr:from>
    <xdr:to>
      <xdr:col>1</xdr:col>
      <xdr:colOff>1822654</xdr:colOff>
      <xdr:row>16</xdr:row>
      <xdr:rowOff>673025</xdr:rowOff>
    </xdr:to>
    <xdr:pic>
      <xdr:nvPicPr>
        <xdr:cNvPr id="6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 rot="5400000">
          <a:off x="1334213" y="9730068"/>
          <a:ext cx="487850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19673</xdr:colOff>
      <xdr:row>17</xdr:row>
      <xdr:rowOff>71583</xdr:rowOff>
    </xdr:from>
    <xdr:to>
      <xdr:col>1</xdr:col>
      <xdr:colOff>1819673</xdr:colOff>
      <xdr:row>18</xdr:row>
      <xdr:rowOff>20787</xdr:rowOff>
    </xdr:to>
    <xdr:pic>
      <xdr:nvPicPr>
        <xdr:cNvPr id="6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 rot="5400000">
          <a:off x="1303539" y="10453282"/>
          <a:ext cx="543236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23863</xdr:colOff>
      <xdr:row>17</xdr:row>
      <xdr:rowOff>573717</xdr:rowOff>
    </xdr:from>
    <xdr:to>
      <xdr:col>1</xdr:col>
      <xdr:colOff>1823863</xdr:colOff>
      <xdr:row>19</xdr:row>
      <xdr:rowOff>36673</xdr:rowOff>
    </xdr:to>
    <xdr:pic>
      <xdr:nvPicPr>
        <xdr:cNvPr id="66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 rot="5400000">
          <a:off x="1253837" y="11009308"/>
          <a:ext cx="651020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19302</xdr:colOff>
      <xdr:row>18</xdr:row>
      <xdr:rowOff>532658</xdr:rowOff>
    </xdr:from>
    <xdr:to>
      <xdr:col>1</xdr:col>
      <xdr:colOff>1819302</xdr:colOff>
      <xdr:row>20</xdr:row>
      <xdr:rowOff>62499</xdr:rowOff>
    </xdr:to>
    <xdr:pic>
      <xdr:nvPicPr>
        <xdr:cNvPr id="6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 rot="5400000">
          <a:off x="1200470" y="11611087"/>
          <a:ext cx="748631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9432</xdr:colOff>
      <xdr:row>20</xdr:row>
      <xdr:rowOff>26520</xdr:rowOff>
    </xdr:from>
    <xdr:to>
      <xdr:col>1</xdr:col>
      <xdr:colOff>1809432</xdr:colOff>
      <xdr:row>20</xdr:row>
      <xdr:rowOff>569756</xdr:rowOff>
    </xdr:to>
    <xdr:pic>
      <xdr:nvPicPr>
        <xdr:cNvPr id="68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 rot="5400000">
          <a:off x="1293298" y="12221041"/>
          <a:ext cx="543236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22747</xdr:colOff>
      <xdr:row>21</xdr:row>
      <xdr:rowOff>66653</xdr:rowOff>
    </xdr:from>
    <xdr:to>
      <xdr:col>1</xdr:col>
      <xdr:colOff>1822747</xdr:colOff>
      <xdr:row>21</xdr:row>
      <xdr:rowOff>583020</xdr:rowOff>
    </xdr:to>
    <xdr:pic>
      <xdr:nvPicPr>
        <xdr:cNvPr id="6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 rot="5400000">
          <a:off x="1320047" y="12841772"/>
          <a:ext cx="516367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13621</xdr:colOff>
      <xdr:row>21</xdr:row>
      <xdr:rowOff>561617</xdr:rowOff>
    </xdr:from>
    <xdr:to>
      <xdr:col>1</xdr:col>
      <xdr:colOff>1813621</xdr:colOff>
      <xdr:row>23</xdr:row>
      <xdr:rowOff>24572</xdr:rowOff>
    </xdr:to>
    <xdr:pic>
      <xdr:nvPicPr>
        <xdr:cNvPr id="70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 rot="5400000">
          <a:off x="1243595" y="13404062"/>
          <a:ext cx="651020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0</xdr:col>
      <xdr:colOff>605327</xdr:colOff>
      <xdr:row>23</xdr:row>
      <xdr:rowOff>102871</xdr:rowOff>
    </xdr:from>
    <xdr:to>
      <xdr:col>1</xdr:col>
      <xdr:colOff>1749843</xdr:colOff>
      <xdr:row>23</xdr:row>
      <xdr:rowOff>510973</xdr:rowOff>
    </xdr:to>
    <xdr:pic>
      <xdr:nvPicPr>
        <xdr:cNvPr id="71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 rot="5400000">
          <a:off x="1301276" y="14011922"/>
          <a:ext cx="408102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16694</xdr:colOff>
      <xdr:row>23</xdr:row>
      <xdr:rowOff>558733</xdr:rowOff>
    </xdr:from>
    <xdr:to>
      <xdr:col>1</xdr:col>
      <xdr:colOff>1816694</xdr:colOff>
      <xdr:row>24</xdr:row>
      <xdr:rowOff>577508</xdr:rowOff>
    </xdr:to>
    <xdr:pic>
      <xdr:nvPicPr>
        <xdr:cNvPr id="7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 rot="5400000">
          <a:off x="1265774" y="14570137"/>
          <a:ext cx="612807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19292</xdr:colOff>
      <xdr:row>24</xdr:row>
      <xdr:rowOff>564498</xdr:rowOff>
    </xdr:from>
    <xdr:to>
      <xdr:col>1</xdr:col>
      <xdr:colOff>1819292</xdr:colOff>
      <xdr:row>25</xdr:row>
      <xdr:rowOff>580019</xdr:rowOff>
    </xdr:to>
    <xdr:pic>
      <xdr:nvPicPr>
        <xdr:cNvPr id="73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 rot="5400000">
          <a:off x="1269999" y="15168307"/>
          <a:ext cx="609554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10241</xdr:colOff>
      <xdr:row>25</xdr:row>
      <xdr:rowOff>547940</xdr:rowOff>
    </xdr:from>
    <xdr:to>
      <xdr:col>1</xdr:col>
      <xdr:colOff>1810241</xdr:colOff>
      <xdr:row>27</xdr:row>
      <xdr:rowOff>58416</xdr:rowOff>
    </xdr:to>
    <xdr:pic>
      <xdr:nvPicPr>
        <xdr:cNvPr id="74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 rot="5400000">
          <a:off x="1216455" y="15790275"/>
          <a:ext cx="698540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28615</xdr:colOff>
      <xdr:row>26</xdr:row>
      <xdr:rowOff>541301</xdr:rowOff>
    </xdr:from>
    <xdr:to>
      <xdr:col>1</xdr:col>
      <xdr:colOff>1828615</xdr:colOff>
      <xdr:row>28</xdr:row>
      <xdr:rowOff>47554</xdr:rowOff>
    </xdr:to>
    <xdr:pic>
      <xdr:nvPicPr>
        <xdr:cNvPr id="75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 rot="5400000">
          <a:off x="1236940" y="16375557"/>
          <a:ext cx="694317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35009</xdr:colOff>
      <xdr:row>28</xdr:row>
      <xdr:rowOff>31375</xdr:rowOff>
    </xdr:from>
    <xdr:to>
      <xdr:col>1</xdr:col>
      <xdr:colOff>1835009</xdr:colOff>
      <xdr:row>28</xdr:row>
      <xdr:rowOff>574611</xdr:rowOff>
    </xdr:to>
    <xdr:pic>
      <xdr:nvPicPr>
        <xdr:cNvPr id="76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 rot="5400000">
          <a:off x="1318875" y="16978154"/>
          <a:ext cx="543236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19191</xdr:colOff>
      <xdr:row>28</xdr:row>
      <xdr:rowOff>575862</xdr:rowOff>
    </xdr:from>
    <xdr:to>
      <xdr:col>1</xdr:col>
      <xdr:colOff>1819191</xdr:colOff>
      <xdr:row>29</xdr:row>
      <xdr:rowOff>554883</xdr:rowOff>
    </xdr:to>
    <xdr:pic>
      <xdr:nvPicPr>
        <xdr:cNvPr id="77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 rot="5400000">
          <a:off x="1288148" y="17537550"/>
          <a:ext cx="573054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0</xdr:col>
      <xdr:colOff>539839</xdr:colOff>
      <xdr:row>30</xdr:row>
      <xdr:rowOff>75887</xdr:rowOff>
    </xdr:from>
    <xdr:to>
      <xdr:col>2</xdr:col>
      <xdr:colOff>98979</xdr:colOff>
      <xdr:row>30</xdr:row>
      <xdr:rowOff>563309</xdr:rowOff>
    </xdr:to>
    <xdr:pic>
      <xdr:nvPicPr>
        <xdr:cNvPr id="78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 rot="5400000">
          <a:off x="1325214" y="18053738"/>
          <a:ext cx="487422" cy="2058172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29434</xdr:colOff>
      <xdr:row>31</xdr:row>
      <xdr:rowOff>50543</xdr:rowOff>
    </xdr:from>
    <xdr:to>
      <xdr:col>1</xdr:col>
      <xdr:colOff>1829434</xdr:colOff>
      <xdr:row>32</xdr:row>
      <xdr:rowOff>29565</xdr:rowOff>
    </xdr:to>
    <xdr:pic>
      <xdr:nvPicPr>
        <xdr:cNvPr id="79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 rot="5400000">
          <a:off x="1298391" y="18794328"/>
          <a:ext cx="573054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27448</xdr:colOff>
      <xdr:row>31</xdr:row>
      <xdr:rowOff>585294</xdr:rowOff>
    </xdr:from>
    <xdr:to>
      <xdr:col>1</xdr:col>
      <xdr:colOff>1827448</xdr:colOff>
      <xdr:row>33</xdr:row>
      <xdr:rowOff>48249</xdr:rowOff>
    </xdr:to>
    <xdr:pic>
      <xdr:nvPicPr>
        <xdr:cNvPr id="80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 rot="5400000">
          <a:off x="1257422" y="19368062"/>
          <a:ext cx="651020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0</xdr:col>
      <xdr:colOff>590460</xdr:colOff>
      <xdr:row>33</xdr:row>
      <xdr:rowOff>36998</xdr:rowOff>
    </xdr:from>
    <xdr:to>
      <xdr:col>2</xdr:col>
      <xdr:colOff>20483</xdr:colOff>
      <xdr:row>33</xdr:row>
      <xdr:rowOff>536485</xdr:rowOff>
    </xdr:to>
    <xdr:pic>
      <xdr:nvPicPr>
        <xdr:cNvPr id="81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 rot="5400000">
          <a:off x="1305244" y="19867537"/>
          <a:ext cx="499487" cy="1929055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30725</xdr:colOff>
      <xdr:row>33</xdr:row>
      <xdr:rowOff>574200</xdr:rowOff>
    </xdr:from>
    <xdr:to>
      <xdr:col>1</xdr:col>
      <xdr:colOff>1830725</xdr:colOff>
      <xdr:row>35</xdr:row>
      <xdr:rowOff>84676</xdr:rowOff>
    </xdr:to>
    <xdr:pic>
      <xdr:nvPicPr>
        <xdr:cNvPr id="82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 rot="5400000">
          <a:off x="1236939" y="20568793"/>
          <a:ext cx="698540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48495</xdr:colOff>
      <xdr:row>35</xdr:row>
      <xdr:rowOff>56066</xdr:rowOff>
    </xdr:from>
    <xdr:to>
      <xdr:col>2</xdr:col>
      <xdr:colOff>4947</xdr:colOff>
      <xdr:row>36</xdr:row>
      <xdr:rowOff>32243</xdr:rowOff>
    </xdr:to>
    <xdr:pic>
      <xdr:nvPicPr>
        <xdr:cNvPr id="83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 rot="5400000">
          <a:off x="1318874" y="21174558"/>
          <a:ext cx="570209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28427</xdr:colOff>
      <xdr:row>36</xdr:row>
      <xdr:rowOff>16833</xdr:rowOff>
    </xdr:from>
    <xdr:to>
      <xdr:col>1</xdr:col>
      <xdr:colOff>1828427</xdr:colOff>
      <xdr:row>36</xdr:row>
      <xdr:rowOff>592761</xdr:rowOff>
    </xdr:to>
    <xdr:pic>
      <xdr:nvPicPr>
        <xdr:cNvPr id="84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 rot="5400000">
          <a:off x="1295947" y="21732216"/>
          <a:ext cx="575928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25355</xdr:colOff>
      <xdr:row>36</xdr:row>
      <xdr:rowOff>549693</xdr:rowOff>
    </xdr:from>
    <xdr:to>
      <xdr:col>1</xdr:col>
      <xdr:colOff>1825355</xdr:colOff>
      <xdr:row>37</xdr:row>
      <xdr:rowOff>565214</xdr:rowOff>
    </xdr:to>
    <xdr:pic>
      <xdr:nvPicPr>
        <xdr:cNvPr id="85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 rot="5400000">
          <a:off x="1276062" y="22281889"/>
          <a:ext cx="609554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39"/>
  <sheetViews>
    <sheetView showGridLines="0" tabSelected="1" zoomScale="93" zoomScaleNormal="93" zoomScaleSheetLayoutView="103" workbookViewId="0">
      <selection activeCell="A3" sqref="A3:J3"/>
    </sheetView>
  </sheetViews>
  <sheetFormatPr defaultRowHeight="15"/>
  <cols>
    <col min="1" max="1" width="9.85546875" style="39" bestFit="1" customWidth="1"/>
    <col min="2" max="2" width="27.7109375" style="18" customWidth="1"/>
    <col min="3" max="3" width="56.140625" style="19" customWidth="1"/>
    <col min="4" max="4" width="10.7109375" style="16" customWidth="1"/>
    <col min="5" max="5" width="12.5703125" style="17" customWidth="1"/>
    <col min="6" max="7" width="13.140625" style="15" customWidth="1"/>
    <col min="8" max="8" width="11.28515625" style="17" customWidth="1"/>
    <col min="9" max="9" width="10.7109375" style="15" hidden="1" customWidth="1"/>
    <col min="10" max="10" width="10.7109375" style="15" customWidth="1"/>
    <col min="11" max="16384" width="9.140625" style="20"/>
  </cols>
  <sheetData>
    <row r="1" spans="1:10" ht="105" customHeight="1" thickBot="1"/>
    <row r="2" spans="1:10" ht="72" customHeight="1" thickBot="1">
      <c r="A2" s="30" t="s">
        <v>0</v>
      </c>
      <c r="B2" s="31" t="s">
        <v>134</v>
      </c>
      <c r="C2" s="31" t="s">
        <v>1</v>
      </c>
      <c r="D2" s="32" t="s">
        <v>6</v>
      </c>
      <c r="E2" s="33" t="s">
        <v>175</v>
      </c>
      <c r="F2" s="33" t="s">
        <v>176</v>
      </c>
      <c r="G2" s="33" t="s">
        <v>177</v>
      </c>
      <c r="H2" s="37" t="s">
        <v>135</v>
      </c>
      <c r="I2" s="38" t="s">
        <v>174</v>
      </c>
      <c r="J2" s="38" t="s">
        <v>139</v>
      </c>
    </row>
    <row r="3" spans="1:10" ht="26.25" customHeight="1" thickBot="1">
      <c r="A3" s="66" t="s">
        <v>137</v>
      </c>
      <c r="B3" s="67"/>
      <c r="C3" s="67"/>
      <c r="D3" s="67"/>
      <c r="E3" s="67"/>
      <c r="F3" s="67"/>
      <c r="G3" s="67"/>
      <c r="H3" s="67"/>
      <c r="I3" s="67"/>
      <c r="J3" s="68"/>
    </row>
    <row r="4" spans="1:10" ht="51" customHeight="1">
      <c r="A4" s="40">
        <v>911198</v>
      </c>
      <c r="B4" s="26"/>
      <c r="C4" s="27" t="s">
        <v>140</v>
      </c>
      <c r="D4" s="28">
        <v>2100</v>
      </c>
      <c r="E4" s="29">
        <f>(D4-D4*0.3)/0.9</f>
        <v>1633.3333333333333</v>
      </c>
      <c r="F4" s="29">
        <f>(D4-D4*0.34)/0.9</f>
        <v>1540</v>
      </c>
      <c r="G4" s="29">
        <f>(D4-D4*0.4)/0.9</f>
        <v>1400</v>
      </c>
      <c r="H4" s="34">
        <v>0</v>
      </c>
      <c r="I4" s="35">
        <f t="shared" ref="I4:I15" si="0">IF(H4&gt;=36,G4*H4,(IF(H4&gt;=12,E4*H4,D4*H4)))</f>
        <v>0</v>
      </c>
      <c r="J4" s="35">
        <f>IF(I$39&gt;=35000,H4*G4,(IF(I$39&gt;=20000,H4*F4,(IF(I$39&gt;=10000,H4*E4,H4*D4)))))</f>
        <v>0</v>
      </c>
    </row>
    <row r="5" spans="1:10" ht="60" customHeight="1">
      <c r="A5" s="41">
        <v>1054002</v>
      </c>
      <c r="B5" s="21"/>
      <c r="C5" s="22" t="s">
        <v>141</v>
      </c>
      <c r="D5" s="25">
        <v>2245</v>
      </c>
      <c r="E5" s="29">
        <f t="shared" ref="E5:E38" si="1">(D5-D5*0.3)/0.9</f>
        <v>1746.1111111111111</v>
      </c>
      <c r="F5" s="29">
        <f t="shared" ref="F5:F12" si="2">(D5-D5*0.34)/0.9</f>
        <v>1646.333333333333</v>
      </c>
      <c r="G5" s="29">
        <f t="shared" ref="G5:G12" si="3">(D5-D5*0.4)/0.9</f>
        <v>1496.6666666666667</v>
      </c>
      <c r="H5" s="36">
        <v>0</v>
      </c>
      <c r="I5" s="35">
        <f t="shared" si="0"/>
        <v>0</v>
      </c>
      <c r="J5" s="35">
        <f t="shared" ref="J5:J38" si="4">IF(I$39&gt;=35000,H5*G5,(IF(I$39&gt;=20000,H5*F5,(IF(I$39&gt;=10000,H5*E5,H5*D5)))))</f>
        <v>0</v>
      </c>
    </row>
    <row r="6" spans="1:10" ht="47.1" customHeight="1">
      <c r="A6" s="42">
        <v>325070</v>
      </c>
      <c r="B6" s="23"/>
      <c r="C6" s="22" t="s">
        <v>143</v>
      </c>
      <c r="D6" s="25">
        <v>2490</v>
      </c>
      <c r="E6" s="29">
        <f t="shared" si="1"/>
        <v>1936.6666666666665</v>
      </c>
      <c r="F6" s="29">
        <f t="shared" si="2"/>
        <v>1826</v>
      </c>
      <c r="G6" s="29">
        <f t="shared" si="3"/>
        <v>1660</v>
      </c>
      <c r="H6" s="36">
        <v>0</v>
      </c>
      <c r="I6" s="35">
        <f t="shared" si="0"/>
        <v>0</v>
      </c>
      <c r="J6" s="35">
        <f t="shared" si="4"/>
        <v>0</v>
      </c>
    </row>
    <row r="7" spans="1:10" ht="47.1" customHeight="1">
      <c r="A7" s="42">
        <v>20181</v>
      </c>
      <c r="B7" s="23"/>
      <c r="C7" s="22" t="s">
        <v>142</v>
      </c>
      <c r="D7" s="25">
        <v>2525</v>
      </c>
      <c r="E7" s="29">
        <f t="shared" si="1"/>
        <v>1963.8888888888889</v>
      </c>
      <c r="F7" s="29">
        <f t="shared" si="2"/>
        <v>1851.6666666666665</v>
      </c>
      <c r="G7" s="29">
        <f t="shared" si="3"/>
        <v>1683.3333333333333</v>
      </c>
      <c r="H7" s="36">
        <v>0</v>
      </c>
      <c r="I7" s="35">
        <f t="shared" si="0"/>
        <v>0</v>
      </c>
      <c r="J7" s="35">
        <f t="shared" si="4"/>
        <v>0</v>
      </c>
    </row>
    <row r="8" spans="1:10" ht="47.1" customHeight="1">
      <c r="A8" s="42">
        <v>161107</v>
      </c>
      <c r="B8" s="23"/>
      <c r="C8" s="22" t="s">
        <v>144</v>
      </c>
      <c r="D8" s="25">
        <v>2575</v>
      </c>
      <c r="E8" s="29">
        <f t="shared" si="1"/>
        <v>2002.7777777777778</v>
      </c>
      <c r="F8" s="29">
        <f t="shared" si="2"/>
        <v>1888.3333333333333</v>
      </c>
      <c r="G8" s="29">
        <f t="shared" si="3"/>
        <v>1716.6666666666665</v>
      </c>
      <c r="H8" s="36">
        <v>0</v>
      </c>
      <c r="I8" s="35">
        <f t="shared" si="0"/>
        <v>0</v>
      </c>
      <c r="J8" s="35">
        <f t="shared" si="4"/>
        <v>0</v>
      </c>
    </row>
    <row r="9" spans="1:10" ht="47.1" customHeight="1">
      <c r="A9" s="42">
        <v>104135</v>
      </c>
      <c r="B9" s="23"/>
      <c r="C9" s="22" t="s">
        <v>145</v>
      </c>
      <c r="D9" s="25">
        <v>2700</v>
      </c>
      <c r="E9" s="29">
        <f t="shared" si="1"/>
        <v>2100</v>
      </c>
      <c r="F9" s="29">
        <f t="shared" si="2"/>
        <v>1980</v>
      </c>
      <c r="G9" s="29">
        <f t="shared" si="3"/>
        <v>1800</v>
      </c>
      <c r="H9" s="36">
        <v>0</v>
      </c>
      <c r="I9" s="35">
        <f t="shared" si="0"/>
        <v>0</v>
      </c>
      <c r="J9" s="35">
        <f t="shared" si="4"/>
        <v>0</v>
      </c>
    </row>
    <row r="10" spans="1:10" ht="47.1" customHeight="1">
      <c r="A10" s="42">
        <v>199045</v>
      </c>
      <c r="B10" s="23"/>
      <c r="C10" s="22" t="s">
        <v>146</v>
      </c>
      <c r="D10" s="25">
        <v>2730</v>
      </c>
      <c r="E10" s="29">
        <f t="shared" si="1"/>
        <v>2123.3333333333335</v>
      </c>
      <c r="F10" s="29">
        <f t="shared" si="2"/>
        <v>2002</v>
      </c>
      <c r="G10" s="29">
        <f t="shared" si="3"/>
        <v>1820</v>
      </c>
      <c r="H10" s="36">
        <v>0</v>
      </c>
      <c r="I10" s="35">
        <f t="shared" si="0"/>
        <v>0</v>
      </c>
      <c r="J10" s="35">
        <f t="shared" si="4"/>
        <v>0</v>
      </c>
    </row>
    <row r="11" spans="1:10" ht="47.1" customHeight="1">
      <c r="A11" s="42">
        <v>226091</v>
      </c>
      <c r="B11" s="23"/>
      <c r="C11" s="22" t="s">
        <v>147</v>
      </c>
      <c r="D11" s="25">
        <v>2945</v>
      </c>
      <c r="E11" s="29">
        <f t="shared" si="1"/>
        <v>2290.5555555555557</v>
      </c>
      <c r="F11" s="29">
        <f t="shared" si="2"/>
        <v>2159.6666666666665</v>
      </c>
      <c r="G11" s="29">
        <f t="shared" si="3"/>
        <v>1963.3333333333333</v>
      </c>
      <c r="H11" s="36">
        <v>0</v>
      </c>
      <c r="I11" s="35">
        <f t="shared" si="0"/>
        <v>0</v>
      </c>
      <c r="J11" s="35">
        <f t="shared" si="4"/>
        <v>0</v>
      </c>
    </row>
    <row r="12" spans="1:10" ht="47.1" customHeight="1">
      <c r="A12" s="42">
        <v>199048</v>
      </c>
      <c r="B12" s="23"/>
      <c r="C12" s="22" t="s">
        <v>148</v>
      </c>
      <c r="D12" s="25">
        <v>3100</v>
      </c>
      <c r="E12" s="29">
        <f t="shared" si="1"/>
        <v>2411.1111111111109</v>
      </c>
      <c r="F12" s="29">
        <f t="shared" si="2"/>
        <v>2273.3333333333335</v>
      </c>
      <c r="G12" s="29">
        <f t="shared" si="3"/>
        <v>2066.6666666666665</v>
      </c>
      <c r="H12" s="36">
        <v>0</v>
      </c>
      <c r="I12" s="35">
        <f t="shared" si="0"/>
        <v>0</v>
      </c>
      <c r="J12" s="35">
        <f t="shared" si="4"/>
        <v>0</v>
      </c>
    </row>
    <row r="13" spans="1:10" ht="47.1" customHeight="1">
      <c r="A13" s="42">
        <v>212010</v>
      </c>
      <c r="B13" s="23"/>
      <c r="C13" s="22" t="s">
        <v>149</v>
      </c>
      <c r="D13" s="25">
        <v>3303</v>
      </c>
      <c r="E13" s="29">
        <f>(D13-D13*0.3)/0.9</f>
        <v>2569</v>
      </c>
      <c r="F13" s="29">
        <f>(D13-D13*0.34)/0.9</f>
        <v>2422.1999999999998</v>
      </c>
      <c r="G13" s="29">
        <f>(D13-D13*0.4)/0.9</f>
        <v>2202</v>
      </c>
      <c r="H13" s="36">
        <v>0</v>
      </c>
      <c r="I13" s="35">
        <f t="shared" si="0"/>
        <v>0</v>
      </c>
      <c r="J13" s="35">
        <f t="shared" si="4"/>
        <v>0</v>
      </c>
    </row>
    <row r="14" spans="1:10" ht="50.25" customHeight="1">
      <c r="A14" s="42">
        <v>5196</v>
      </c>
      <c r="B14" s="23"/>
      <c r="C14" s="22" t="s">
        <v>150</v>
      </c>
      <c r="D14" s="25">
        <v>5155</v>
      </c>
      <c r="E14" s="29">
        <f t="shared" si="1"/>
        <v>4009.4444444444443</v>
      </c>
      <c r="F14" s="29">
        <f t="shared" ref="F14:F15" si="5">(D14-D14*0.34)/0.9</f>
        <v>3780.3333333333335</v>
      </c>
      <c r="G14" s="29">
        <f t="shared" ref="G14:G15" si="6">(D14-D14*0.4)/0.9</f>
        <v>3436.6666666666665</v>
      </c>
      <c r="H14" s="36">
        <v>0</v>
      </c>
      <c r="I14" s="35">
        <f t="shared" si="0"/>
        <v>0</v>
      </c>
      <c r="J14" s="35">
        <f t="shared" si="4"/>
        <v>0</v>
      </c>
    </row>
    <row r="15" spans="1:10" ht="47.1" customHeight="1" thickBot="1">
      <c r="A15" s="59">
        <v>202325</v>
      </c>
      <c r="B15" s="60"/>
      <c r="C15" s="61" t="s">
        <v>151</v>
      </c>
      <c r="D15" s="62">
        <v>7186</v>
      </c>
      <c r="E15" s="63">
        <f t="shared" si="1"/>
        <v>5589.1111111111122</v>
      </c>
      <c r="F15" s="63">
        <f t="shared" si="5"/>
        <v>5269.7333333333336</v>
      </c>
      <c r="G15" s="63">
        <f t="shared" si="6"/>
        <v>4790.666666666667</v>
      </c>
      <c r="H15" s="64">
        <v>0</v>
      </c>
      <c r="I15" s="65">
        <f t="shared" si="0"/>
        <v>0</v>
      </c>
      <c r="J15" s="65">
        <f t="shared" si="4"/>
        <v>0</v>
      </c>
    </row>
    <row r="16" spans="1:10" ht="26.25" customHeight="1" thickBot="1">
      <c r="A16" s="66" t="s">
        <v>138</v>
      </c>
      <c r="B16" s="67"/>
      <c r="C16" s="67"/>
      <c r="D16" s="67"/>
      <c r="E16" s="67"/>
      <c r="F16" s="67"/>
      <c r="G16" s="67"/>
      <c r="H16" s="67"/>
      <c r="I16" s="67"/>
      <c r="J16" s="68"/>
    </row>
    <row r="17" spans="1:10" ht="63.75" customHeight="1">
      <c r="A17" s="45">
        <v>605053</v>
      </c>
      <c r="B17" s="46"/>
      <c r="C17" s="47" t="s">
        <v>152</v>
      </c>
      <c r="D17" s="48">
        <v>2100</v>
      </c>
      <c r="E17" s="49">
        <f t="shared" si="1"/>
        <v>1633.3333333333333</v>
      </c>
      <c r="F17" s="49">
        <f t="shared" ref="F17" si="7">(D17-D17*0.34)/0.9</f>
        <v>1540</v>
      </c>
      <c r="G17" s="49">
        <f t="shared" ref="G17" si="8">(D17-D17*0.4)/0.9</f>
        <v>1400</v>
      </c>
      <c r="H17" s="50">
        <v>0</v>
      </c>
      <c r="I17" s="51">
        <f t="shared" ref="I17:I38" si="9">IF(H17&gt;=36,G17*H17,(IF(H17&gt;=12,E17*H17,D17*H17)))</f>
        <v>0</v>
      </c>
      <c r="J17" s="51">
        <f t="shared" si="4"/>
        <v>0</v>
      </c>
    </row>
    <row r="18" spans="1:10" ht="47.1" customHeight="1">
      <c r="A18" s="42">
        <v>1105041</v>
      </c>
      <c r="B18" s="23"/>
      <c r="C18" s="22" t="s">
        <v>153</v>
      </c>
      <c r="D18" s="25">
        <v>2250</v>
      </c>
      <c r="E18" s="29">
        <f t="shared" si="1"/>
        <v>1750</v>
      </c>
      <c r="F18" s="29">
        <f t="shared" ref="F18:F38" si="10">(D18-D18*0.34)/0.9</f>
        <v>1650</v>
      </c>
      <c r="G18" s="29">
        <f t="shared" ref="G18:G38" si="11">(D18-D18*0.4)/0.9</f>
        <v>1500</v>
      </c>
      <c r="H18" s="36">
        <v>0</v>
      </c>
      <c r="I18" s="35">
        <f t="shared" si="9"/>
        <v>0</v>
      </c>
      <c r="J18" s="35">
        <f t="shared" si="4"/>
        <v>0</v>
      </c>
    </row>
    <row r="19" spans="1:10" ht="47.1" customHeight="1">
      <c r="A19" s="43">
        <v>20182</v>
      </c>
      <c r="B19" s="23"/>
      <c r="C19" s="22" t="s">
        <v>154</v>
      </c>
      <c r="D19" s="25">
        <v>2250</v>
      </c>
      <c r="E19" s="29">
        <f t="shared" si="1"/>
        <v>1750</v>
      </c>
      <c r="F19" s="29">
        <f t="shared" si="10"/>
        <v>1650</v>
      </c>
      <c r="G19" s="29">
        <f t="shared" si="11"/>
        <v>1500</v>
      </c>
      <c r="H19" s="36">
        <v>0</v>
      </c>
      <c r="I19" s="35">
        <f t="shared" si="9"/>
        <v>0</v>
      </c>
      <c r="J19" s="35">
        <f t="shared" si="4"/>
        <v>0</v>
      </c>
    </row>
    <row r="20" spans="1:10" ht="49.5" customHeight="1">
      <c r="A20" s="42">
        <v>1020010</v>
      </c>
      <c r="B20" s="23"/>
      <c r="C20" s="22" t="s">
        <v>155</v>
      </c>
      <c r="D20" s="25">
        <v>2360</v>
      </c>
      <c r="E20" s="29">
        <f t="shared" si="1"/>
        <v>1835.5555555555554</v>
      </c>
      <c r="F20" s="29">
        <f t="shared" si="10"/>
        <v>1730.6666666666665</v>
      </c>
      <c r="G20" s="29">
        <f t="shared" si="11"/>
        <v>1573.3333333333333</v>
      </c>
      <c r="H20" s="36">
        <v>0</v>
      </c>
      <c r="I20" s="35">
        <f t="shared" si="9"/>
        <v>0</v>
      </c>
      <c r="J20" s="35">
        <f t="shared" si="4"/>
        <v>0</v>
      </c>
    </row>
    <row r="21" spans="1:10" ht="47.1" customHeight="1">
      <c r="A21" s="43">
        <v>911127</v>
      </c>
      <c r="B21" s="24"/>
      <c r="C21" s="22" t="s">
        <v>156</v>
      </c>
      <c r="D21" s="25">
        <v>2574</v>
      </c>
      <c r="E21" s="29">
        <f t="shared" si="1"/>
        <v>2002.0000000000002</v>
      </c>
      <c r="F21" s="29">
        <f t="shared" si="10"/>
        <v>1887.6</v>
      </c>
      <c r="G21" s="29">
        <f t="shared" si="11"/>
        <v>1715.9999999999998</v>
      </c>
      <c r="H21" s="36">
        <v>0</v>
      </c>
      <c r="I21" s="35">
        <f t="shared" si="9"/>
        <v>0</v>
      </c>
      <c r="J21" s="35">
        <f t="shared" si="4"/>
        <v>0</v>
      </c>
    </row>
    <row r="22" spans="1:10" ht="47.1" customHeight="1">
      <c r="A22" s="43">
        <v>911103</v>
      </c>
      <c r="B22" s="24"/>
      <c r="C22" s="22" t="s">
        <v>157</v>
      </c>
      <c r="D22" s="25">
        <v>2596</v>
      </c>
      <c r="E22" s="29">
        <f t="shared" si="1"/>
        <v>2019.1111111111111</v>
      </c>
      <c r="F22" s="29">
        <f t="shared" si="10"/>
        <v>1903.7333333333331</v>
      </c>
      <c r="G22" s="29">
        <f t="shared" si="11"/>
        <v>1730.6666666666665</v>
      </c>
      <c r="H22" s="36">
        <v>0</v>
      </c>
      <c r="I22" s="35">
        <f t="shared" si="9"/>
        <v>0</v>
      </c>
      <c r="J22" s="35">
        <f t="shared" si="4"/>
        <v>0</v>
      </c>
    </row>
    <row r="23" spans="1:10" ht="47.1" customHeight="1">
      <c r="A23" s="42">
        <v>999014</v>
      </c>
      <c r="B23" s="23"/>
      <c r="C23" s="22" t="s">
        <v>158</v>
      </c>
      <c r="D23" s="25">
        <v>2787</v>
      </c>
      <c r="E23" s="29">
        <f t="shared" si="1"/>
        <v>2167.6666666666665</v>
      </c>
      <c r="F23" s="29">
        <f t="shared" si="10"/>
        <v>2043.8</v>
      </c>
      <c r="G23" s="29">
        <f t="shared" si="11"/>
        <v>1858</v>
      </c>
      <c r="H23" s="36">
        <v>0</v>
      </c>
      <c r="I23" s="35">
        <f t="shared" si="9"/>
        <v>0</v>
      </c>
      <c r="J23" s="35">
        <f t="shared" si="4"/>
        <v>0</v>
      </c>
    </row>
    <row r="24" spans="1:10" ht="47.1" customHeight="1">
      <c r="A24" s="43">
        <v>911201</v>
      </c>
      <c r="B24" s="24"/>
      <c r="C24" s="22" t="s">
        <v>159</v>
      </c>
      <c r="D24" s="25">
        <v>2900</v>
      </c>
      <c r="E24" s="29">
        <f t="shared" si="1"/>
        <v>2255.5555555555557</v>
      </c>
      <c r="F24" s="29">
        <f t="shared" si="10"/>
        <v>2126.6666666666665</v>
      </c>
      <c r="G24" s="29">
        <f t="shared" si="11"/>
        <v>1933.3333333333333</v>
      </c>
      <c r="H24" s="36">
        <v>0</v>
      </c>
      <c r="I24" s="35">
        <f t="shared" si="9"/>
        <v>0</v>
      </c>
      <c r="J24" s="35">
        <f t="shared" si="4"/>
        <v>0</v>
      </c>
    </row>
    <row r="25" spans="1:10" ht="47.1" customHeight="1">
      <c r="A25" s="42">
        <v>916019</v>
      </c>
      <c r="B25" s="23"/>
      <c r="C25" s="22" t="s">
        <v>160</v>
      </c>
      <c r="D25" s="25">
        <v>3376</v>
      </c>
      <c r="E25" s="29">
        <f t="shared" si="1"/>
        <v>2625.7777777777774</v>
      </c>
      <c r="F25" s="29">
        <f t="shared" si="10"/>
        <v>2475.7333333333331</v>
      </c>
      <c r="G25" s="29">
        <f t="shared" si="11"/>
        <v>2250.6666666666665</v>
      </c>
      <c r="H25" s="36">
        <v>0</v>
      </c>
      <c r="I25" s="35">
        <f t="shared" si="9"/>
        <v>0</v>
      </c>
      <c r="J25" s="35">
        <f t="shared" si="4"/>
        <v>0</v>
      </c>
    </row>
    <row r="26" spans="1:10" ht="47.1" customHeight="1">
      <c r="A26" s="42">
        <v>1105027</v>
      </c>
      <c r="B26" s="23"/>
      <c r="C26" s="22" t="s">
        <v>161</v>
      </c>
      <c r="D26" s="25">
        <v>3500</v>
      </c>
      <c r="E26" s="29">
        <f t="shared" si="1"/>
        <v>2722.2222222222222</v>
      </c>
      <c r="F26" s="29">
        <f t="shared" si="10"/>
        <v>2566.6666666666665</v>
      </c>
      <c r="G26" s="29">
        <f t="shared" si="11"/>
        <v>2333.3333333333335</v>
      </c>
      <c r="H26" s="36">
        <v>0</v>
      </c>
      <c r="I26" s="35">
        <f t="shared" si="9"/>
        <v>0</v>
      </c>
      <c r="J26" s="35">
        <f t="shared" si="4"/>
        <v>0</v>
      </c>
    </row>
    <row r="27" spans="1:10" ht="47.1" customHeight="1">
      <c r="A27" s="43">
        <v>242063</v>
      </c>
      <c r="B27" s="24"/>
      <c r="C27" s="22" t="s">
        <v>162</v>
      </c>
      <c r="D27" s="25">
        <v>3843</v>
      </c>
      <c r="E27" s="29">
        <f t="shared" si="1"/>
        <v>2989.0000000000005</v>
      </c>
      <c r="F27" s="29">
        <f t="shared" si="10"/>
        <v>2818.2000000000003</v>
      </c>
      <c r="G27" s="29">
        <f t="shared" si="11"/>
        <v>2562</v>
      </c>
      <c r="H27" s="36">
        <v>0</v>
      </c>
      <c r="I27" s="35">
        <f t="shared" si="9"/>
        <v>0</v>
      </c>
      <c r="J27" s="35">
        <f t="shared" si="4"/>
        <v>0</v>
      </c>
    </row>
    <row r="28" spans="1:10" ht="47.1" customHeight="1">
      <c r="A28" s="42">
        <v>605063</v>
      </c>
      <c r="B28" s="23"/>
      <c r="C28" s="22" t="s">
        <v>163</v>
      </c>
      <c r="D28" s="25">
        <v>3990</v>
      </c>
      <c r="E28" s="29">
        <f t="shared" si="1"/>
        <v>3103.333333333333</v>
      </c>
      <c r="F28" s="29">
        <f t="shared" si="10"/>
        <v>2925.9999999999995</v>
      </c>
      <c r="G28" s="29">
        <f t="shared" si="11"/>
        <v>2660</v>
      </c>
      <c r="H28" s="36">
        <v>0</v>
      </c>
      <c r="I28" s="35">
        <f t="shared" si="9"/>
        <v>0</v>
      </c>
      <c r="J28" s="35">
        <f t="shared" si="4"/>
        <v>0</v>
      </c>
    </row>
    <row r="29" spans="1:10" ht="47.1" customHeight="1">
      <c r="A29" s="42">
        <v>989029</v>
      </c>
      <c r="B29" s="23"/>
      <c r="C29" s="22" t="s">
        <v>165</v>
      </c>
      <c r="D29" s="25">
        <v>4477</v>
      </c>
      <c r="E29" s="29">
        <f t="shared" si="1"/>
        <v>3482.1111111111113</v>
      </c>
      <c r="F29" s="29">
        <f t="shared" si="10"/>
        <v>3283.1333333333328</v>
      </c>
      <c r="G29" s="29">
        <f t="shared" si="11"/>
        <v>2984.6666666666665</v>
      </c>
      <c r="H29" s="36">
        <v>0</v>
      </c>
      <c r="I29" s="35">
        <f t="shared" si="9"/>
        <v>0</v>
      </c>
      <c r="J29" s="35">
        <f t="shared" si="4"/>
        <v>0</v>
      </c>
    </row>
    <row r="30" spans="1:10" ht="47.1" customHeight="1">
      <c r="A30" s="42">
        <v>292071</v>
      </c>
      <c r="B30" s="23"/>
      <c r="C30" s="22" t="s">
        <v>164</v>
      </c>
      <c r="D30" s="25">
        <v>4396</v>
      </c>
      <c r="E30" s="29">
        <f t="shared" si="1"/>
        <v>3419.1111111111109</v>
      </c>
      <c r="F30" s="29">
        <f t="shared" si="10"/>
        <v>3223.7333333333327</v>
      </c>
      <c r="G30" s="29">
        <f t="shared" si="11"/>
        <v>2930.6666666666665</v>
      </c>
      <c r="H30" s="36">
        <v>0</v>
      </c>
      <c r="I30" s="35">
        <f t="shared" si="9"/>
        <v>0</v>
      </c>
      <c r="J30" s="35">
        <f t="shared" si="4"/>
        <v>0</v>
      </c>
    </row>
    <row r="31" spans="1:10" ht="47.1" customHeight="1">
      <c r="A31" s="41">
        <v>999013</v>
      </c>
      <c r="B31" s="21"/>
      <c r="C31" s="22" t="s">
        <v>166</v>
      </c>
      <c r="D31" s="25">
        <v>4700</v>
      </c>
      <c r="E31" s="29">
        <f t="shared" si="1"/>
        <v>3655.5555555555557</v>
      </c>
      <c r="F31" s="29">
        <f t="shared" si="10"/>
        <v>3446.6666666666665</v>
      </c>
      <c r="G31" s="29">
        <f t="shared" si="11"/>
        <v>3133.333333333333</v>
      </c>
      <c r="H31" s="36">
        <v>0</v>
      </c>
      <c r="I31" s="35">
        <f t="shared" si="9"/>
        <v>0</v>
      </c>
      <c r="J31" s="35">
        <f t="shared" si="4"/>
        <v>0</v>
      </c>
    </row>
    <row r="32" spans="1:10" ht="47.1" customHeight="1">
      <c r="A32" s="42">
        <v>202269</v>
      </c>
      <c r="B32" s="23"/>
      <c r="C32" s="22" t="s">
        <v>167</v>
      </c>
      <c r="D32" s="25">
        <v>4891</v>
      </c>
      <c r="E32" s="29">
        <f t="shared" si="1"/>
        <v>3804.1111111111109</v>
      </c>
      <c r="F32" s="29">
        <f t="shared" si="10"/>
        <v>3586.7333333333331</v>
      </c>
      <c r="G32" s="29">
        <f t="shared" si="11"/>
        <v>3260.6666666666665</v>
      </c>
      <c r="H32" s="36">
        <v>0</v>
      </c>
      <c r="I32" s="35">
        <f t="shared" si="9"/>
        <v>0</v>
      </c>
      <c r="J32" s="35">
        <f t="shared" si="4"/>
        <v>0</v>
      </c>
    </row>
    <row r="33" spans="1:10" ht="47.1" customHeight="1">
      <c r="A33" s="42">
        <v>195091</v>
      </c>
      <c r="B33" s="23"/>
      <c r="C33" s="22" t="s">
        <v>168</v>
      </c>
      <c r="D33" s="25">
        <v>5626</v>
      </c>
      <c r="E33" s="29">
        <f t="shared" si="1"/>
        <v>4375.7777777777774</v>
      </c>
      <c r="F33" s="29">
        <f t="shared" si="10"/>
        <v>4125.7333333333327</v>
      </c>
      <c r="G33" s="29">
        <f t="shared" si="11"/>
        <v>3750.6666666666665</v>
      </c>
      <c r="H33" s="36">
        <v>0</v>
      </c>
      <c r="I33" s="35">
        <f t="shared" si="9"/>
        <v>0</v>
      </c>
      <c r="J33" s="35">
        <f t="shared" si="4"/>
        <v>0</v>
      </c>
    </row>
    <row r="34" spans="1:10" ht="47.1" customHeight="1">
      <c r="A34" s="42">
        <v>55303</v>
      </c>
      <c r="B34" s="23"/>
      <c r="C34" s="22" t="s">
        <v>169</v>
      </c>
      <c r="D34" s="25">
        <v>5894</v>
      </c>
      <c r="E34" s="29">
        <f t="shared" si="1"/>
        <v>4584.2222222222226</v>
      </c>
      <c r="F34" s="29">
        <f t="shared" si="10"/>
        <v>4322.2666666666664</v>
      </c>
      <c r="G34" s="29">
        <f t="shared" si="11"/>
        <v>3929.3333333333335</v>
      </c>
      <c r="H34" s="36">
        <v>0</v>
      </c>
      <c r="I34" s="35">
        <f t="shared" si="9"/>
        <v>0</v>
      </c>
      <c r="J34" s="35">
        <f t="shared" si="4"/>
        <v>0</v>
      </c>
    </row>
    <row r="35" spans="1:10" ht="47.1" customHeight="1">
      <c r="A35" s="42">
        <v>31120</v>
      </c>
      <c r="B35" s="23"/>
      <c r="C35" s="22" t="s">
        <v>170</v>
      </c>
      <c r="D35" s="25">
        <v>5990</v>
      </c>
      <c r="E35" s="29">
        <f t="shared" si="1"/>
        <v>4658.8888888888887</v>
      </c>
      <c r="F35" s="29">
        <f t="shared" si="10"/>
        <v>4392.6666666666661</v>
      </c>
      <c r="G35" s="29">
        <f t="shared" si="11"/>
        <v>3993.333333333333</v>
      </c>
      <c r="H35" s="36">
        <v>0</v>
      </c>
      <c r="I35" s="35">
        <f t="shared" si="9"/>
        <v>0</v>
      </c>
      <c r="J35" s="35">
        <f t="shared" si="4"/>
        <v>0</v>
      </c>
    </row>
    <row r="36" spans="1:10" ht="47.1" customHeight="1">
      <c r="A36" s="42">
        <v>605055</v>
      </c>
      <c r="B36" s="23"/>
      <c r="C36" s="22" t="s">
        <v>171</v>
      </c>
      <c r="D36" s="25">
        <v>6300</v>
      </c>
      <c r="E36" s="29">
        <f t="shared" si="1"/>
        <v>4900</v>
      </c>
      <c r="F36" s="29">
        <f t="shared" si="10"/>
        <v>4620</v>
      </c>
      <c r="G36" s="29">
        <f t="shared" si="11"/>
        <v>4200</v>
      </c>
      <c r="H36" s="36">
        <v>0</v>
      </c>
      <c r="I36" s="35">
        <f t="shared" si="9"/>
        <v>0</v>
      </c>
      <c r="J36" s="35">
        <f t="shared" si="4"/>
        <v>0</v>
      </c>
    </row>
    <row r="37" spans="1:10" ht="47.1" customHeight="1">
      <c r="A37" s="42">
        <v>911123</v>
      </c>
      <c r="B37" s="23"/>
      <c r="C37" s="22" t="s">
        <v>172</v>
      </c>
      <c r="D37" s="25">
        <v>6822</v>
      </c>
      <c r="E37" s="29">
        <f t="shared" si="1"/>
        <v>5305.9999999999991</v>
      </c>
      <c r="F37" s="29">
        <f t="shared" si="10"/>
        <v>5002.8</v>
      </c>
      <c r="G37" s="29">
        <f t="shared" si="11"/>
        <v>4548</v>
      </c>
      <c r="H37" s="36">
        <v>0</v>
      </c>
      <c r="I37" s="35">
        <f t="shared" si="9"/>
        <v>0</v>
      </c>
      <c r="J37" s="35">
        <f t="shared" si="4"/>
        <v>0</v>
      </c>
    </row>
    <row r="38" spans="1:10" ht="47.1" customHeight="1" thickBot="1">
      <c r="A38" s="52">
        <v>325069</v>
      </c>
      <c r="B38" s="53"/>
      <c r="C38" s="54" t="s">
        <v>173</v>
      </c>
      <c r="D38" s="55">
        <v>7500</v>
      </c>
      <c r="E38" s="56">
        <f t="shared" si="1"/>
        <v>5833.333333333333</v>
      </c>
      <c r="F38" s="56">
        <f t="shared" si="10"/>
        <v>5500</v>
      </c>
      <c r="G38" s="56">
        <f t="shared" si="11"/>
        <v>5000</v>
      </c>
      <c r="H38" s="57">
        <v>0</v>
      </c>
      <c r="I38" s="58">
        <f t="shared" si="9"/>
        <v>0</v>
      </c>
      <c r="J38" s="58">
        <f t="shared" si="4"/>
        <v>0</v>
      </c>
    </row>
    <row r="39" spans="1:10" ht="15.75" thickBot="1">
      <c r="D39" s="69" t="s">
        <v>136</v>
      </c>
      <c r="E39" s="70"/>
      <c r="F39" s="70"/>
      <c r="G39" s="71"/>
      <c r="H39" s="44">
        <f>SUM(H17:H38,H4:H15)</f>
        <v>0</v>
      </c>
      <c r="I39" s="44">
        <f>SUM(I17:I38,I4:I15)</f>
        <v>0</v>
      </c>
      <c r="J39" s="44">
        <f>SUM(J17:J38,J4:J15)</f>
        <v>0</v>
      </c>
    </row>
  </sheetData>
  <mergeCells count="3">
    <mergeCell ref="A3:J3"/>
    <mergeCell ref="A16:J16"/>
    <mergeCell ref="D39:G39"/>
  </mergeCells>
  <printOptions horizontalCentered="1"/>
  <pageMargins left="0" right="0" top="0" bottom="0" header="0" footer="0"/>
  <pageSetup paperSize="9" scale="55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M29"/>
  <sheetViews>
    <sheetView topLeftCell="A18" workbookViewId="0">
      <selection activeCell="A2" sqref="A2:XFD29"/>
    </sheetView>
  </sheetViews>
  <sheetFormatPr defaultRowHeight="15"/>
  <sheetData>
    <row r="1" spans="1:13" ht="36.75" customHeight="1">
      <c r="A1" s="11" t="s">
        <v>0</v>
      </c>
      <c r="B1" s="11" t="s">
        <v>122</v>
      </c>
      <c r="C1" s="12" t="s">
        <v>1</v>
      </c>
      <c r="D1" s="14" t="s">
        <v>5</v>
      </c>
      <c r="E1" s="13" t="s">
        <v>6</v>
      </c>
      <c r="F1" s="14" t="s">
        <v>2</v>
      </c>
      <c r="G1" s="14" t="s">
        <v>129</v>
      </c>
      <c r="H1" s="14" t="s">
        <v>3</v>
      </c>
      <c r="I1" s="14" t="s">
        <v>130</v>
      </c>
      <c r="J1" s="14" t="s">
        <v>4</v>
      </c>
      <c r="K1" s="14" t="s">
        <v>131</v>
      </c>
      <c r="L1" s="14" t="s">
        <v>132</v>
      </c>
      <c r="M1" s="14" t="s">
        <v>133</v>
      </c>
    </row>
    <row r="2" spans="1:13" ht="47.1" customHeight="1">
      <c r="A2" s="1">
        <v>285065</v>
      </c>
      <c r="B2" s="2" t="s">
        <v>17</v>
      </c>
      <c r="C2" s="3" t="s">
        <v>124</v>
      </c>
      <c r="D2" s="8" t="s">
        <v>20</v>
      </c>
      <c r="E2" s="9">
        <v>650</v>
      </c>
      <c r="F2" s="5">
        <v>0.75</v>
      </c>
      <c r="G2" s="6">
        <v>2016</v>
      </c>
      <c r="H2" s="7">
        <v>12</v>
      </c>
      <c r="I2" s="8" t="s">
        <v>11</v>
      </c>
      <c r="J2" s="8" t="s">
        <v>18</v>
      </c>
      <c r="K2" s="8" t="s">
        <v>19</v>
      </c>
      <c r="L2" s="8"/>
      <c r="M2" s="8" t="s">
        <v>20</v>
      </c>
    </row>
    <row r="3" spans="1:13" ht="47.1" customHeight="1">
      <c r="A3" s="1">
        <v>944026</v>
      </c>
      <c r="B3" s="2" t="s">
        <v>28</v>
      </c>
      <c r="C3" s="3" t="s">
        <v>127</v>
      </c>
      <c r="D3" s="8" t="s">
        <v>29</v>
      </c>
      <c r="E3" s="9">
        <v>665</v>
      </c>
      <c r="F3" s="5">
        <v>0.75</v>
      </c>
      <c r="G3" s="6">
        <v>2015</v>
      </c>
      <c r="H3" s="7">
        <v>13.5</v>
      </c>
      <c r="I3" s="8" t="s">
        <v>11</v>
      </c>
      <c r="J3" s="8" t="s">
        <v>22</v>
      </c>
      <c r="K3" s="8" t="s">
        <v>26</v>
      </c>
      <c r="L3" s="8"/>
      <c r="M3" s="8" t="s">
        <v>29</v>
      </c>
    </row>
    <row r="4" spans="1:13" ht="47.1" customHeight="1">
      <c r="A4" s="2" t="s">
        <v>56</v>
      </c>
      <c r="B4" s="2" t="s">
        <v>54</v>
      </c>
      <c r="C4" s="3" t="s">
        <v>57</v>
      </c>
      <c r="D4" s="8" t="s">
        <v>58</v>
      </c>
      <c r="E4" s="9">
        <v>671.08</v>
      </c>
      <c r="F4" s="5">
        <v>0.75</v>
      </c>
      <c r="G4" s="6">
        <v>2016</v>
      </c>
      <c r="H4" s="7">
        <v>13.5</v>
      </c>
      <c r="I4" s="8" t="s">
        <v>11</v>
      </c>
      <c r="J4" s="8" t="s">
        <v>31</v>
      </c>
      <c r="K4" s="8" t="s">
        <v>55</v>
      </c>
      <c r="L4" s="8"/>
      <c r="M4" s="8" t="s">
        <v>58</v>
      </c>
    </row>
    <row r="5" spans="1:13" ht="47.1" customHeight="1">
      <c r="A5" s="1">
        <v>878054</v>
      </c>
      <c r="B5" s="2" t="s">
        <v>111</v>
      </c>
      <c r="C5" s="3" t="s">
        <v>115</v>
      </c>
      <c r="D5" s="8" t="s">
        <v>116</v>
      </c>
      <c r="E5" s="9">
        <v>817.31</v>
      </c>
      <c r="F5" s="5">
        <v>0.75</v>
      </c>
      <c r="G5" s="6">
        <v>2015</v>
      </c>
      <c r="H5" s="7">
        <v>13.5</v>
      </c>
      <c r="I5" s="8" t="s">
        <v>11</v>
      </c>
      <c r="J5" s="8" t="s">
        <v>112</v>
      </c>
      <c r="K5" s="8" t="s">
        <v>113</v>
      </c>
      <c r="L5" s="8" t="s">
        <v>114</v>
      </c>
      <c r="M5" s="8" t="s">
        <v>116</v>
      </c>
    </row>
    <row r="6" spans="1:13" ht="47.1" customHeight="1">
      <c r="A6" s="1">
        <v>911091</v>
      </c>
      <c r="B6" s="2" t="s">
        <v>35</v>
      </c>
      <c r="C6" s="3" t="s">
        <v>37</v>
      </c>
      <c r="D6" s="8" t="s">
        <v>38</v>
      </c>
      <c r="E6" s="9">
        <v>828.98</v>
      </c>
      <c r="F6" s="5">
        <v>0.75</v>
      </c>
      <c r="G6" s="6">
        <v>2014</v>
      </c>
      <c r="H6" s="7">
        <v>13</v>
      </c>
      <c r="I6" s="8" t="s">
        <v>11</v>
      </c>
      <c r="J6" s="8" t="s">
        <v>31</v>
      </c>
      <c r="K6" s="8" t="s">
        <v>32</v>
      </c>
      <c r="L6" s="8" t="s">
        <v>36</v>
      </c>
      <c r="M6" s="8" t="s">
        <v>38</v>
      </c>
    </row>
    <row r="7" spans="1:13" ht="47.1" customHeight="1">
      <c r="A7" s="1">
        <v>170088</v>
      </c>
      <c r="B7" s="2" t="s">
        <v>99</v>
      </c>
      <c r="C7" s="3" t="s">
        <v>100</v>
      </c>
      <c r="D7" s="8" t="s">
        <v>102</v>
      </c>
      <c r="E7" s="9">
        <v>837.98</v>
      </c>
      <c r="F7" s="5">
        <v>0.75</v>
      </c>
      <c r="G7" s="6">
        <v>2014</v>
      </c>
      <c r="H7" s="7">
        <v>12.5</v>
      </c>
      <c r="I7" s="8" t="s">
        <v>11</v>
      </c>
      <c r="J7" s="8" t="s">
        <v>86</v>
      </c>
      <c r="K7" s="8" t="s">
        <v>93</v>
      </c>
      <c r="L7" s="8" t="s">
        <v>101</v>
      </c>
      <c r="M7" s="8" t="s">
        <v>102</v>
      </c>
    </row>
    <row r="8" spans="1:13" ht="47.1" customHeight="1">
      <c r="A8" s="1">
        <v>938013</v>
      </c>
      <c r="B8" s="2" t="s">
        <v>13</v>
      </c>
      <c r="C8" s="3" t="s">
        <v>123</v>
      </c>
      <c r="D8" s="8" t="s">
        <v>16</v>
      </c>
      <c r="E8" s="9">
        <v>950</v>
      </c>
      <c r="F8" s="5">
        <v>0.75</v>
      </c>
      <c r="G8" s="6">
        <v>2015</v>
      </c>
      <c r="H8" s="7">
        <v>13</v>
      </c>
      <c r="I8" s="8" t="s">
        <v>11</v>
      </c>
      <c r="J8" s="8" t="s">
        <v>14</v>
      </c>
      <c r="K8" s="8" t="s">
        <v>15</v>
      </c>
      <c r="L8" s="8"/>
      <c r="M8" s="8" t="s">
        <v>16</v>
      </c>
    </row>
    <row r="9" spans="1:13" ht="47.1" customHeight="1">
      <c r="A9" s="1">
        <v>922008</v>
      </c>
      <c r="B9" s="2" t="s">
        <v>95</v>
      </c>
      <c r="C9" s="3" t="s">
        <v>96</v>
      </c>
      <c r="D9" s="8" t="s">
        <v>98</v>
      </c>
      <c r="E9" s="9">
        <v>950</v>
      </c>
      <c r="F9" s="5">
        <v>0.75</v>
      </c>
      <c r="G9" s="6">
        <v>2014</v>
      </c>
      <c r="H9" s="7">
        <v>13</v>
      </c>
      <c r="I9" s="8" t="s">
        <v>11</v>
      </c>
      <c r="J9" s="8" t="s">
        <v>86</v>
      </c>
      <c r="K9" s="8" t="s">
        <v>93</v>
      </c>
      <c r="L9" s="8" t="s">
        <v>97</v>
      </c>
      <c r="M9" s="8" t="s">
        <v>98</v>
      </c>
    </row>
    <row r="10" spans="1:13" ht="47.1" customHeight="1">
      <c r="A10" s="1">
        <v>879038</v>
      </c>
      <c r="B10" s="2" t="s">
        <v>75</v>
      </c>
      <c r="C10" s="3" t="s">
        <v>78</v>
      </c>
      <c r="D10" s="8" t="s">
        <v>79</v>
      </c>
      <c r="E10" s="9">
        <v>953.93</v>
      </c>
      <c r="F10" s="5">
        <v>0.75</v>
      </c>
      <c r="G10" s="6">
        <v>2016</v>
      </c>
      <c r="H10" s="7">
        <v>13.5</v>
      </c>
      <c r="I10" s="8" t="s">
        <v>11</v>
      </c>
      <c r="J10" s="8" t="s">
        <v>76</v>
      </c>
      <c r="K10" s="8" t="s">
        <v>77</v>
      </c>
      <c r="L10" s="8"/>
      <c r="M10" s="8" t="s">
        <v>79</v>
      </c>
    </row>
    <row r="11" spans="1:13" ht="47.1" customHeight="1">
      <c r="A11" s="1">
        <v>903015</v>
      </c>
      <c r="B11" s="2" t="s">
        <v>107</v>
      </c>
      <c r="C11" s="3" t="s">
        <v>109</v>
      </c>
      <c r="D11" s="8" t="s">
        <v>12</v>
      </c>
      <c r="E11" s="9">
        <v>994.77</v>
      </c>
      <c r="F11" s="5">
        <v>0.75</v>
      </c>
      <c r="G11" s="6">
        <v>2015</v>
      </c>
      <c r="H11" s="7">
        <v>13.5</v>
      </c>
      <c r="I11" s="8" t="s">
        <v>11</v>
      </c>
      <c r="J11" s="8" t="s">
        <v>86</v>
      </c>
      <c r="K11" s="8" t="s">
        <v>108</v>
      </c>
      <c r="L11" s="8" t="s">
        <v>110</v>
      </c>
      <c r="M11" s="8" t="s">
        <v>12</v>
      </c>
    </row>
    <row r="12" spans="1:13" ht="47.1" customHeight="1">
      <c r="A12" s="1">
        <v>843018</v>
      </c>
      <c r="B12" s="2" t="s">
        <v>117</v>
      </c>
      <c r="C12" s="3" t="s">
        <v>118</v>
      </c>
      <c r="D12" s="8" t="s">
        <v>121</v>
      </c>
      <c r="E12" s="4">
        <v>1050</v>
      </c>
      <c r="F12" s="5">
        <v>0.75</v>
      </c>
      <c r="G12" s="6">
        <v>2016</v>
      </c>
      <c r="H12" s="7">
        <v>14</v>
      </c>
      <c r="I12" s="8" t="s">
        <v>11</v>
      </c>
      <c r="J12" s="8" t="s">
        <v>119</v>
      </c>
      <c r="K12" s="8" t="s">
        <v>120</v>
      </c>
      <c r="L12" s="8"/>
      <c r="M12" s="8" t="s">
        <v>121</v>
      </c>
    </row>
    <row r="13" spans="1:13" ht="47.1" customHeight="1">
      <c r="A13" s="1">
        <v>578121</v>
      </c>
      <c r="B13" s="2" t="s">
        <v>43</v>
      </c>
      <c r="C13" s="3" t="s">
        <v>44</v>
      </c>
      <c r="D13" s="8" t="s">
        <v>12</v>
      </c>
      <c r="E13" s="4">
        <v>1050.1199999999999</v>
      </c>
      <c r="F13" s="5">
        <v>0.75</v>
      </c>
      <c r="G13" s="6">
        <v>2016</v>
      </c>
      <c r="H13" s="7">
        <v>12.5</v>
      </c>
      <c r="I13" s="8" t="s">
        <v>11</v>
      </c>
      <c r="J13" s="8" t="s">
        <v>31</v>
      </c>
      <c r="K13" s="8" t="s">
        <v>39</v>
      </c>
      <c r="L13" s="8"/>
      <c r="M13" s="8" t="s">
        <v>12</v>
      </c>
    </row>
    <row r="14" spans="1:13" ht="47.1" customHeight="1">
      <c r="A14" s="10">
        <v>1020020</v>
      </c>
      <c r="B14" s="2" t="s">
        <v>46</v>
      </c>
      <c r="C14" s="3" t="s">
        <v>48</v>
      </c>
      <c r="D14" s="8" t="s">
        <v>49</v>
      </c>
      <c r="E14" s="4">
        <v>1100</v>
      </c>
      <c r="F14" s="5">
        <v>0.75</v>
      </c>
      <c r="G14" s="6">
        <v>2016</v>
      </c>
      <c r="H14" s="7">
        <v>12.5</v>
      </c>
      <c r="I14" s="8" t="s">
        <v>11</v>
      </c>
      <c r="J14" s="8" t="s">
        <v>31</v>
      </c>
      <c r="K14" s="8" t="s">
        <v>47</v>
      </c>
      <c r="L14" s="8"/>
      <c r="M14" s="8" t="s">
        <v>49</v>
      </c>
    </row>
    <row r="15" spans="1:13" ht="47.1" customHeight="1">
      <c r="A15" s="1">
        <v>605039</v>
      </c>
      <c r="B15" s="2" t="s">
        <v>21</v>
      </c>
      <c r="C15" s="3" t="s">
        <v>125</v>
      </c>
      <c r="D15" s="8" t="s">
        <v>24</v>
      </c>
      <c r="E15" s="4">
        <v>1141</v>
      </c>
      <c r="F15" s="5">
        <v>0.75</v>
      </c>
      <c r="G15" s="6">
        <v>2013</v>
      </c>
      <c r="H15" s="7">
        <v>13.5</v>
      </c>
      <c r="I15" s="8" t="s">
        <v>11</v>
      </c>
      <c r="J15" s="8" t="s">
        <v>22</v>
      </c>
      <c r="K15" s="8" t="s">
        <v>23</v>
      </c>
      <c r="L15" s="8"/>
      <c r="M15" s="8" t="s">
        <v>24</v>
      </c>
    </row>
    <row r="16" spans="1:13" ht="47.1" customHeight="1">
      <c r="A16" s="1">
        <v>521057</v>
      </c>
      <c r="B16" s="2" t="s">
        <v>25</v>
      </c>
      <c r="C16" s="3" t="s">
        <v>126</v>
      </c>
      <c r="D16" s="8" t="s">
        <v>27</v>
      </c>
      <c r="E16" s="4">
        <v>1152.03</v>
      </c>
      <c r="F16" s="5">
        <v>0.75</v>
      </c>
      <c r="G16" s="6">
        <v>2016</v>
      </c>
      <c r="H16" s="7">
        <v>14.5</v>
      </c>
      <c r="I16" s="8" t="s">
        <v>11</v>
      </c>
      <c r="J16" s="8" t="s">
        <v>22</v>
      </c>
      <c r="K16" s="8" t="s">
        <v>26</v>
      </c>
      <c r="L16" s="8"/>
      <c r="M16" s="8" t="s">
        <v>27</v>
      </c>
    </row>
    <row r="17" spans="1:13" ht="47.1" customHeight="1">
      <c r="A17" s="1">
        <v>170097</v>
      </c>
      <c r="B17" s="2" t="s">
        <v>91</v>
      </c>
      <c r="C17" s="3" t="s">
        <v>92</v>
      </c>
      <c r="D17" s="8" t="s">
        <v>94</v>
      </c>
      <c r="E17" s="4">
        <v>1190</v>
      </c>
      <c r="F17" s="5">
        <v>0.75</v>
      </c>
      <c r="G17" s="6">
        <v>2012</v>
      </c>
      <c r="H17" s="7">
        <v>13</v>
      </c>
      <c r="I17" s="8" t="s">
        <v>11</v>
      </c>
      <c r="J17" s="8" t="s">
        <v>86</v>
      </c>
      <c r="K17" s="8" t="s">
        <v>93</v>
      </c>
      <c r="L17" s="8"/>
      <c r="M17" s="8" t="s">
        <v>94</v>
      </c>
    </row>
    <row r="18" spans="1:13" ht="47.1" customHeight="1">
      <c r="A18" s="10">
        <v>1028002</v>
      </c>
      <c r="B18" s="2" t="s">
        <v>71</v>
      </c>
      <c r="C18" s="3" t="s">
        <v>74</v>
      </c>
      <c r="D18" s="8"/>
      <c r="E18" s="4">
        <v>1200</v>
      </c>
      <c r="F18" s="5">
        <v>0.75</v>
      </c>
      <c r="G18" s="6">
        <v>2015</v>
      </c>
      <c r="H18" s="7">
        <v>13</v>
      </c>
      <c r="I18" s="8" t="s">
        <v>11</v>
      </c>
      <c r="J18" s="8" t="s">
        <v>72</v>
      </c>
      <c r="K18" s="8" t="s">
        <v>73</v>
      </c>
      <c r="L18" s="8"/>
      <c r="M18" s="8"/>
    </row>
    <row r="19" spans="1:13" ht="47.1" customHeight="1">
      <c r="A19" s="1">
        <v>458004</v>
      </c>
      <c r="B19" s="2" t="s">
        <v>59</v>
      </c>
      <c r="C19" s="3" t="s">
        <v>60</v>
      </c>
      <c r="D19" s="8" t="s">
        <v>62</v>
      </c>
      <c r="E19" s="4">
        <v>1250</v>
      </c>
      <c r="F19" s="5">
        <v>0.75</v>
      </c>
      <c r="G19" s="6">
        <v>2015</v>
      </c>
      <c r="H19" s="7">
        <v>12.5</v>
      </c>
      <c r="I19" s="8" t="s">
        <v>11</v>
      </c>
      <c r="J19" s="8" t="s">
        <v>31</v>
      </c>
      <c r="K19" s="8" t="s">
        <v>61</v>
      </c>
      <c r="L19" s="8"/>
      <c r="M19" s="8" t="s">
        <v>62</v>
      </c>
    </row>
    <row r="20" spans="1:13" ht="47.1" customHeight="1">
      <c r="A20" s="1">
        <v>325063</v>
      </c>
      <c r="B20" s="2" t="s">
        <v>30</v>
      </c>
      <c r="C20" s="3" t="s">
        <v>33</v>
      </c>
      <c r="D20" s="8" t="s">
        <v>34</v>
      </c>
      <c r="E20" s="4">
        <v>1260.33</v>
      </c>
      <c r="F20" s="5">
        <v>0.75</v>
      </c>
      <c r="G20" s="6">
        <v>2015</v>
      </c>
      <c r="H20" s="7">
        <v>13</v>
      </c>
      <c r="I20" s="8" t="s">
        <v>11</v>
      </c>
      <c r="J20" s="8" t="s">
        <v>31</v>
      </c>
      <c r="K20" s="8" t="s">
        <v>32</v>
      </c>
      <c r="L20" s="8"/>
      <c r="M20" s="8" t="s">
        <v>34</v>
      </c>
    </row>
    <row r="21" spans="1:13" ht="47.1" customHeight="1">
      <c r="A21" s="1">
        <v>361019</v>
      </c>
      <c r="B21" s="2" t="s">
        <v>7</v>
      </c>
      <c r="C21" s="3" t="s">
        <v>128</v>
      </c>
      <c r="D21" s="8" t="s">
        <v>12</v>
      </c>
      <c r="E21" s="4">
        <v>1308.5899999999999</v>
      </c>
      <c r="F21" s="5">
        <v>0.75</v>
      </c>
      <c r="G21" s="6">
        <v>2015</v>
      </c>
      <c r="H21" s="7">
        <v>13.5</v>
      </c>
      <c r="I21" s="8" t="s">
        <v>11</v>
      </c>
      <c r="J21" s="8" t="s">
        <v>8</v>
      </c>
      <c r="K21" s="8" t="s">
        <v>9</v>
      </c>
      <c r="L21" s="8" t="s">
        <v>10</v>
      </c>
      <c r="M21" s="8" t="s">
        <v>12</v>
      </c>
    </row>
    <row r="22" spans="1:13" ht="47.1" customHeight="1">
      <c r="A22" s="1">
        <v>989001</v>
      </c>
      <c r="B22" s="2" t="s">
        <v>103</v>
      </c>
      <c r="C22" s="3" t="s">
        <v>105</v>
      </c>
      <c r="D22" s="8" t="s">
        <v>106</v>
      </c>
      <c r="E22" s="4">
        <v>1350</v>
      </c>
      <c r="F22" s="5">
        <v>0.75</v>
      </c>
      <c r="G22" s="6">
        <v>2015</v>
      </c>
      <c r="H22" s="7">
        <v>14</v>
      </c>
      <c r="I22" s="8" t="s">
        <v>11</v>
      </c>
      <c r="J22" s="8" t="s">
        <v>86</v>
      </c>
      <c r="K22" s="8" t="s">
        <v>104</v>
      </c>
      <c r="L22" s="8"/>
      <c r="M22" s="8" t="s">
        <v>106</v>
      </c>
    </row>
    <row r="23" spans="1:13" ht="47.1" customHeight="1">
      <c r="A23" s="1">
        <v>345088</v>
      </c>
      <c r="B23" s="2" t="s">
        <v>50</v>
      </c>
      <c r="C23" s="3" t="s">
        <v>51</v>
      </c>
      <c r="D23" s="8" t="s">
        <v>53</v>
      </c>
      <c r="E23" s="4">
        <v>1400</v>
      </c>
      <c r="F23" s="5">
        <v>0.75</v>
      </c>
      <c r="G23" s="6">
        <v>2016</v>
      </c>
      <c r="H23" s="7">
        <v>13</v>
      </c>
      <c r="I23" s="8" t="s">
        <v>11</v>
      </c>
      <c r="J23" s="8" t="s">
        <v>31</v>
      </c>
      <c r="K23" s="8" t="s">
        <v>52</v>
      </c>
      <c r="L23" s="8"/>
      <c r="M23" s="8" t="s">
        <v>53</v>
      </c>
    </row>
    <row r="24" spans="1:13" ht="47.1" customHeight="1">
      <c r="A24" s="1">
        <v>202273</v>
      </c>
      <c r="B24" s="2" t="s">
        <v>87</v>
      </c>
      <c r="C24" s="3" t="s">
        <v>88</v>
      </c>
      <c r="D24" s="8" t="s">
        <v>90</v>
      </c>
      <c r="E24" s="4">
        <v>1457.79</v>
      </c>
      <c r="F24" s="5">
        <v>0.75</v>
      </c>
      <c r="G24" s="6">
        <v>2016</v>
      </c>
      <c r="H24" s="7">
        <v>12.5</v>
      </c>
      <c r="I24" s="8" t="s">
        <v>11</v>
      </c>
      <c r="J24" s="8" t="s">
        <v>86</v>
      </c>
      <c r="K24" s="8" t="s">
        <v>89</v>
      </c>
      <c r="L24" s="8"/>
      <c r="M24" s="8" t="s">
        <v>90</v>
      </c>
    </row>
    <row r="25" spans="1:13" ht="47.1" customHeight="1">
      <c r="A25" s="1">
        <v>578122</v>
      </c>
      <c r="B25" s="2" t="s">
        <v>43</v>
      </c>
      <c r="C25" s="3" t="s">
        <v>45</v>
      </c>
      <c r="D25" s="8" t="s">
        <v>42</v>
      </c>
      <c r="E25" s="4">
        <v>1492.59</v>
      </c>
      <c r="F25" s="5">
        <v>0.75</v>
      </c>
      <c r="G25" s="6">
        <v>2016</v>
      </c>
      <c r="H25" s="7">
        <v>12.5</v>
      </c>
      <c r="I25" s="8" t="s">
        <v>11</v>
      </c>
      <c r="J25" s="8" t="s">
        <v>31</v>
      </c>
      <c r="K25" s="8" t="s">
        <v>39</v>
      </c>
      <c r="L25" s="8"/>
      <c r="M25" s="8" t="s">
        <v>42</v>
      </c>
    </row>
    <row r="26" spans="1:13" ht="47.1" customHeight="1">
      <c r="A26" s="1">
        <v>898013</v>
      </c>
      <c r="B26" s="2" t="s">
        <v>80</v>
      </c>
      <c r="C26" s="3" t="s">
        <v>81</v>
      </c>
      <c r="D26" s="8" t="s">
        <v>85</v>
      </c>
      <c r="E26" s="4">
        <v>1529</v>
      </c>
      <c r="F26" s="5">
        <v>0.75</v>
      </c>
      <c r="G26" s="6">
        <v>2013</v>
      </c>
      <c r="H26" s="7">
        <v>13.5</v>
      </c>
      <c r="I26" s="8" t="s">
        <v>11</v>
      </c>
      <c r="J26" s="8" t="s">
        <v>82</v>
      </c>
      <c r="K26" s="8" t="s">
        <v>83</v>
      </c>
      <c r="L26" s="8" t="s">
        <v>84</v>
      </c>
      <c r="M26" s="8" t="s">
        <v>85</v>
      </c>
    </row>
    <row r="27" spans="1:13" ht="47.1" customHeight="1">
      <c r="A27" s="1">
        <v>292061</v>
      </c>
      <c r="B27" s="2" t="s">
        <v>63</v>
      </c>
      <c r="C27" s="3" t="s">
        <v>64</v>
      </c>
      <c r="D27" s="8" t="s">
        <v>65</v>
      </c>
      <c r="E27" s="4">
        <v>1700</v>
      </c>
      <c r="F27" s="5">
        <v>0.75</v>
      </c>
      <c r="G27" s="6">
        <v>2014</v>
      </c>
      <c r="H27" s="7">
        <v>13.5</v>
      </c>
      <c r="I27" s="8" t="s">
        <v>11</v>
      </c>
      <c r="J27" s="8" t="s">
        <v>31</v>
      </c>
      <c r="K27" s="8" t="s">
        <v>61</v>
      </c>
      <c r="L27" s="8"/>
      <c r="M27" s="8" t="s">
        <v>65</v>
      </c>
    </row>
    <row r="28" spans="1:13" ht="47.1" customHeight="1">
      <c r="A28" s="1">
        <v>578120</v>
      </c>
      <c r="B28" s="2" t="s">
        <v>40</v>
      </c>
      <c r="C28" s="3" t="s">
        <v>41</v>
      </c>
      <c r="D28" s="8" t="s">
        <v>42</v>
      </c>
      <c r="E28" s="4">
        <v>1823.74</v>
      </c>
      <c r="F28" s="5">
        <v>0.75</v>
      </c>
      <c r="G28" s="6">
        <v>2016</v>
      </c>
      <c r="H28" s="7">
        <v>13</v>
      </c>
      <c r="I28" s="8" t="s">
        <v>11</v>
      </c>
      <c r="J28" s="8" t="s">
        <v>31</v>
      </c>
      <c r="K28" s="8" t="s">
        <v>39</v>
      </c>
      <c r="L28" s="8"/>
      <c r="M28" s="8" t="s">
        <v>42</v>
      </c>
    </row>
    <row r="29" spans="1:13" ht="47.1" customHeight="1">
      <c r="A29" s="10">
        <v>1012006</v>
      </c>
      <c r="B29" s="2" t="s">
        <v>66</v>
      </c>
      <c r="C29" s="3" t="s">
        <v>69</v>
      </c>
      <c r="D29" s="8" t="s">
        <v>70</v>
      </c>
      <c r="E29" s="4">
        <v>1990</v>
      </c>
      <c r="F29" s="5">
        <v>0.75</v>
      </c>
      <c r="G29" s="6">
        <v>2014</v>
      </c>
      <c r="H29" s="7">
        <v>13.5</v>
      </c>
      <c r="I29" s="8" t="s">
        <v>11</v>
      </c>
      <c r="J29" s="8" t="s">
        <v>67</v>
      </c>
      <c r="K29" s="8" t="s">
        <v>68</v>
      </c>
      <c r="L29" s="8"/>
      <c r="M29" s="8" t="s">
        <v>70</v>
      </c>
    </row>
  </sheetData>
  <sortState ref="A2:M29">
    <sortCondition ref="E2:E29"/>
  </sortState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2018-11-14T11:07:35Z</dcterms:modified>
</cp:coreProperties>
</file>